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https://legemiddelverket-my.sharepoint.com/personal/havard_haugnes_legemiddelverket_no/Documents/Dokumenter/Systemlag/Templater/"/>
    </mc:Choice>
  </mc:AlternateContent>
  <xr:revisionPtr revIDLastSave="48" documentId="8_{0859F101-65CC-4979-AC05-1C7EBBB249EC}" xr6:coauthVersionLast="47" xr6:coauthVersionMax="47" xr10:uidLastSave="{05DF7A1E-27AE-4777-BE48-B544D4F325E5}"/>
  <bookViews>
    <workbookView xWindow="17580" yWindow="0" windowWidth="18255" windowHeight="20985" tabRatio="780" xr2:uid="{012E25D4-609D-4BAD-A06B-501D65EDCB17}"/>
  </bookViews>
  <sheets>
    <sheet name="Cover page" sheetId="9" r:id="rId1"/>
    <sheet name="1. Patient population" sheetId="14" r:id="rId2"/>
    <sheet name="2.1 Medicinal products" sheetId="1" r:id="rId3"/>
    <sheet name="2.2. Specialist Health Services" sheetId="4" r:id="rId4"/>
    <sheet name="2.3. Other health care services" sheetId="3" r:id="rId5"/>
    <sheet name="2.4. Budget Impact Summary" sheetId="13" r:id="rId6"/>
    <sheet name="3.1. Medicinal Products" sheetId="12" r:id="rId7"/>
    <sheet name="3.2. Health Care Services" sheetId="6" r:id="rId8"/>
    <sheet name="3.3. Budget Impact Summary" sheetId="15" r:id="rId9"/>
    <sheet name="4. Budget impact without model" sheetId="16" r:id="rId10"/>
    <sheet name="5. Word Friendly Summary" sheetId="17" r:id="rId11"/>
  </sheets>
  <definedNames>
    <definedName name="Brand_name">'Cover page'!$C$14</definedName>
  </definedNames>
  <calcPr calcId="191028"/>
  <customWorkbookViews>
    <customWorkbookView name="A-J" guid="{3FE28792-084C-499C-BD41-2962A1B8F4FC}" maximized="1" xWindow="-8" yWindow="-8" windowWidth="3456" windowHeight="1416"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7" l="1"/>
  <c r="I12" i="17"/>
  <c r="I11" i="17"/>
  <c r="I10" i="17"/>
  <c r="I9" i="17"/>
  <c r="I8" i="17"/>
  <c r="I7" i="17"/>
  <c r="I6" i="17"/>
  <c r="I5" i="17"/>
  <c r="I4" i="17"/>
  <c r="B15" i="17"/>
  <c r="B14" i="17"/>
  <c r="B13" i="17"/>
  <c r="B12" i="17"/>
  <c r="B11" i="17"/>
  <c r="B10" i="17"/>
  <c r="B9" i="17"/>
  <c r="B8" i="17"/>
  <c r="B7" i="17"/>
  <c r="B6" i="17"/>
  <c r="B5" i="17"/>
  <c r="B4" i="17"/>
  <c r="J3" i="17"/>
  <c r="K3" i="17" s="1"/>
  <c r="L3" i="17" s="1"/>
  <c r="M3" i="17" s="1"/>
  <c r="N3" i="17" s="1"/>
  <c r="C3" i="17"/>
  <c r="D3" i="17" s="1"/>
  <c r="E3" i="17" s="1"/>
  <c r="F3" i="17" s="1"/>
  <c r="G3" i="17" s="1"/>
  <c r="B2" i="14"/>
  <c r="C1" i="16"/>
  <c r="C1" i="6"/>
  <c r="C1" i="12"/>
  <c r="C1" i="3"/>
  <c r="C1" i="4"/>
  <c r="C1" i="1"/>
  <c r="C8" i="16" l="1"/>
  <c r="C27" i="16"/>
  <c r="C16" i="15"/>
  <c r="D16" i="15" s="1"/>
  <c r="E16" i="15" s="1"/>
  <c r="F16" i="15" s="1"/>
  <c r="G16" i="15" s="1"/>
  <c r="C19" i="13"/>
  <c r="D19" i="13" s="1"/>
  <c r="E19" i="13" s="1"/>
  <c r="F19" i="13" s="1"/>
  <c r="G19" i="13" s="1"/>
  <c r="C45" i="6"/>
  <c r="C44" i="6"/>
  <c r="C45" i="12"/>
  <c r="C44" i="12"/>
  <c r="C55" i="16"/>
  <c r="C54" i="16"/>
  <c r="C45" i="3"/>
  <c r="C44" i="3"/>
  <c r="C45" i="4"/>
  <c r="C44" i="4"/>
  <c r="C45" i="1"/>
  <c r="C44" i="1"/>
  <c r="C23" i="16"/>
  <c r="C19" i="6"/>
  <c r="C19" i="12"/>
  <c r="C19" i="3"/>
  <c r="C19" i="4"/>
  <c r="C19" i="1"/>
  <c r="F44" i="16"/>
  <c r="F43" i="16"/>
  <c r="E44" i="16"/>
  <c r="E43" i="16"/>
  <c r="E42" i="16"/>
  <c r="D42" i="16"/>
  <c r="D43" i="16"/>
  <c r="D44" i="16"/>
  <c r="D41" i="16"/>
  <c r="G44" i="16"/>
  <c r="C3" i="13"/>
  <c r="D3" i="13" s="1"/>
  <c r="E3" i="13" s="1"/>
  <c r="F3" i="13" s="1"/>
  <c r="G3" i="13" s="1"/>
  <c r="B8" i="13"/>
  <c r="B4" i="13"/>
  <c r="E10" i="14"/>
  <c r="F10" i="14" s="1"/>
  <c r="G10" i="14" s="1"/>
  <c r="H10" i="14" s="1"/>
  <c r="I10" i="14" s="1"/>
  <c r="D43" i="6"/>
  <c r="E43" i="6" s="1"/>
  <c r="F43" i="6" s="1"/>
  <c r="G43" i="6" s="1"/>
  <c r="H43" i="6" s="1"/>
  <c r="D28" i="6"/>
  <c r="E28" i="6" s="1"/>
  <c r="F28" i="6" s="1"/>
  <c r="G28" i="6" s="1"/>
  <c r="H28" i="6" s="1"/>
  <c r="D23" i="6"/>
  <c r="E23" i="6" s="1"/>
  <c r="F23" i="6" s="1"/>
  <c r="G23" i="6" s="1"/>
  <c r="H23" i="6" s="1"/>
  <c r="D16" i="6"/>
  <c r="E16" i="6" s="1"/>
  <c r="F16" i="6" s="1"/>
  <c r="G16" i="6" s="1"/>
  <c r="H16" i="6" s="1"/>
  <c r="D12" i="6"/>
  <c r="E12" i="6" s="1"/>
  <c r="F12" i="6" s="1"/>
  <c r="G12" i="6" s="1"/>
  <c r="H12" i="6" s="1"/>
  <c r="D43" i="12"/>
  <c r="E43" i="12" s="1"/>
  <c r="F43" i="12" s="1"/>
  <c r="G43" i="12" s="1"/>
  <c r="H43" i="12" s="1"/>
  <c r="D28" i="12"/>
  <c r="E28" i="12" s="1"/>
  <c r="F28" i="12" s="1"/>
  <c r="G28" i="12" s="1"/>
  <c r="H28" i="12" s="1"/>
  <c r="D23" i="12"/>
  <c r="E23" i="12" s="1"/>
  <c r="F23" i="12" s="1"/>
  <c r="G23" i="12" s="1"/>
  <c r="H23" i="12" s="1"/>
  <c r="D16" i="12"/>
  <c r="E16" i="12" s="1"/>
  <c r="F16" i="12" s="1"/>
  <c r="G16" i="12" s="1"/>
  <c r="H16" i="12" s="1"/>
  <c r="D12" i="12"/>
  <c r="E12" i="12" s="1"/>
  <c r="F12" i="12" s="1"/>
  <c r="G12" i="12" s="1"/>
  <c r="H12" i="12" s="1"/>
  <c r="C3" i="15"/>
  <c r="D3" i="15" s="1"/>
  <c r="E3" i="15" s="1"/>
  <c r="F3" i="15" s="1"/>
  <c r="G3" i="15" s="1"/>
  <c r="D43" i="3"/>
  <c r="E43" i="3" s="1"/>
  <c r="F43" i="3" s="1"/>
  <c r="G43" i="3" s="1"/>
  <c r="H43" i="3" s="1"/>
  <c r="D28" i="3"/>
  <c r="E28" i="3" s="1"/>
  <c r="F28" i="3" s="1"/>
  <c r="G28" i="3" s="1"/>
  <c r="H28" i="3" s="1"/>
  <c r="D23" i="3"/>
  <c r="E23" i="3" s="1"/>
  <c r="F23" i="3" s="1"/>
  <c r="G23" i="3" s="1"/>
  <c r="H23" i="3" s="1"/>
  <c r="D16" i="3"/>
  <c r="E16" i="3" s="1"/>
  <c r="F16" i="3" s="1"/>
  <c r="G16" i="3" s="1"/>
  <c r="H16" i="3" s="1"/>
  <c r="D12" i="3"/>
  <c r="E12" i="3" s="1"/>
  <c r="F12" i="3" s="1"/>
  <c r="G12" i="3" s="1"/>
  <c r="H12" i="3" s="1"/>
  <c r="D43" i="4"/>
  <c r="E43" i="4" s="1"/>
  <c r="F43" i="4" s="1"/>
  <c r="G43" i="4" s="1"/>
  <c r="H43" i="4" s="1"/>
  <c r="D28" i="4"/>
  <c r="E28" i="4" s="1"/>
  <c r="F28" i="4" s="1"/>
  <c r="G28" i="4" s="1"/>
  <c r="H28" i="4" s="1"/>
  <c r="D23" i="4"/>
  <c r="E23" i="4" s="1"/>
  <c r="F23" i="4" s="1"/>
  <c r="G23" i="4" s="1"/>
  <c r="H23" i="4" s="1"/>
  <c r="D16" i="4"/>
  <c r="E16" i="4" s="1"/>
  <c r="F16" i="4" s="1"/>
  <c r="G16" i="4" s="1"/>
  <c r="H16" i="4" s="1"/>
  <c r="D12" i="4"/>
  <c r="E12" i="4" s="1"/>
  <c r="F12" i="4" s="1"/>
  <c r="G12" i="4" s="1"/>
  <c r="H12" i="4" s="1"/>
  <c r="D43" i="1"/>
  <c r="E43" i="1" s="1"/>
  <c r="F43" i="1" s="1"/>
  <c r="G43" i="1" s="1"/>
  <c r="H43" i="1" s="1"/>
  <c r="D28" i="1"/>
  <c r="E28" i="1" s="1"/>
  <c r="F28" i="1" s="1"/>
  <c r="G28" i="1" s="1"/>
  <c r="H28" i="1" s="1"/>
  <c r="D23" i="1"/>
  <c r="E23" i="1" s="1"/>
  <c r="F23" i="1" s="1"/>
  <c r="G23" i="1" s="1"/>
  <c r="H23" i="1" s="1"/>
  <c r="D16" i="1"/>
  <c r="E16" i="1" s="1"/>
  <c r="F16" i="1" s="1"/>
  <c r="G16" i="1" s="1"/>
  <c r="H16" i="1" s="1"/>
  <c r="D12" i="1"/>
  <c r="E12" i="1" s="1"/>
  <c r="F12" i="1" s="1"/>
  <c r="G12" i="1" s="1"/>
  <c r="H12" i="1" s="1"/>
  <c r="D53" i="16"/>
  <c r="E53" i="16" s="1"/>
  <c r="F53" i="16" s="1"/>
  <c r="G53" i="16" s="1"/>
  <c r="H53" i="16" s="1"/>
  <c r="D38" i="16"/>
  <c r="E38" i="16" s="1"/>
  <c r="F38" i="16" s="1"/>
  <c r="G38" i="16" s="1"/>
  <c r="H38" i="16" s="1"/>
  <c r="D28" i="16"/>
  <c r="E28" i="16" s="1"/>
  <c r="F28" i="16" s="1"/>
  <c r="G28" i="16" s="1"/>
  <c r="H28" i="16" s="1"/>
  <c r="D15" i="16"/>
  <c r="E15" i="16" s="1"/>
  <c r="F15" i="16" s="1"/>
  <c r="G15" i="16" s="1"/>
  <c r="H15" i="16" s="1"/>
  <c r="D9" i="16"/>
  <c r="E9" i="16" s="1"/>
  <c r="F9" i="16" s="1"/>
  <c r="G9" i="16" s="1"/>
  <c r="H9" i="16" s="1"/>
  <c r="D47" i="16"/>
  <c r="C45" i="16"/>
  <c r="C39" i="16"/>
  <c r="C24" i="6"/>
  <c r="C17" i="6"/>
  <c r="C24" i="12"/>
  <c r="C17" i="12"/>
  <c r="B7" i="15"/>
  <c r="B4" i="15"/>
  <c r="C24" i="3"/>
  <c r="C17" i="3"/>
  <c r="C24" i="4"/>
  <c r="C17" i="4"/>
  <c r="C24" i="1"/>
  <c r="C17" i="1"/>
  <c r="E13" i="12"/>
  <c r="F13" i="12"/>
  <c r="G13" i="12"/>
  <c r="H13" i="12"/>
  <c r="D13" i="12"/>
  <c r="E13" i="1"/>
  <c r="F13" i="1"/>
  <c r="G13" i="1"/>
  <c r="H13" i="1"/>
  <c r="D13" i="1"/>
  <c r="H46" i="16" l="1"/>
  <c r="H48" i="16"/>
  <c r="H44" i="16"/>
  <c r="H43" i="16"/>
  <c r="H49" i="16"/>
  <c r="H47" i="16"/>
  <c r="D34" i="16"/>
  <c r="D46" i="16"/>
  <c r="D48" i="16"/>
  <c r="F49" i="16"/>
  <c r="E50" i="16"/>
  <c r="E49" i="16"/>
  <c r="G50" i="16"/>
  <c r="F48" i="16"/>
  <c r="H50" i="16"/>
  <c r="D49" i="16"/>
  <c r="F50" i="16"/>
  <c r="E48" i="16"/>
  <c r="D50" i="16"/>
  <c r="E47" i="16"/>
  <c r="G49" i="16"/>
  <c r="G48" i="16"/>
  <c r="C13" i="6"/>
  <c r="H25" i="12"/>
  <c r="H40" i="12" s="1"/>
  <c r="G25" i="12"/>
  <c r="F25" i="12"/>
  <c r="E25" i="12"/>
  <c r="D25" i="12"/>
  <c r="H17" i="12"/>
  <c r="G17" i="12"/>
  <c r="F17" i="12"/>
  <c r="E17" i="12"/>
  <c r="D17" i="12"/>
  <c r="C13" i="3"/>
  <c r="C13" i="4"/>
  <c r="D40" i="16" l="1"/>
  <c r="H18" i="12"/>
  <c r="H34" i="12" s="1"/>
  <c r="G18" i="12"/>
  <c r="G33" i="12" s="1"/>
  <c r="H39" i="12"/>
  <c r="G39" i="12"/>
  <c r="H38" i="12"/>
  <c r="G38" i="12"/>
  <c r="F38" i="12"/>
  <c r="F18" i="12"/>
  <c r="H32" i="12" s="1"/>
  <c r="H37" i="12"/>
  <c r="G37" i="12"/>
  <c r="F37" i="12"/>
  <c r="E37" i="12"/>
  <c r="E18" i="12"/>
  <c r="G31" i="12" s="1"/>
  <c r="F36" i="12"/>
  <c r="E36" i="12"/>
  <c r="D36" i="12"/>
  <c r="H36" i="12"/>
  <c r="G36" i="12"/>
  <c r="G43" i="16"/>
  <c r="E41" i="16"/>
  <c r="F42" i="16"/>
  <c r="E46" i="16"/>
  <c r="E55" i="16" s="1"/>
  <c r="G46" i="16"/>
  <c r="G47" i="16"/>
  <c r="E34" i="16"/>
  <c r="G34" i="16"/>
  <c r="H34" i="16"/>
  <c r="F47" i="16"/>
  <c r="F34" i="16"/>
  <c r="D55" i="16"/>
  <c r="H55" i="16"/>
  <c r="F46" i="16"/>
  <c r="D18" i="12"/>
  <c r="H30" i="12" s="1"/>
  <c r="H33" i="12" l="1"/>
  <c r="G55" i="16"/>
  <c r="H31" i="12"/>
  <c r="E31" i="12"/>
  <c r="F31" i="12"/>
  <c r="F32" i="12"/>
  <c r="G32" i="12"/>
  <c r="H45" i="12"/>
  <c r="G8" i="15" s="1"/>
  <c r="N8" i="17" s="1"/>
  <c r="G45" i="12"/>
  <c r="F8" i="15" s="1"/>
  <c r="M8" i="17" s="1"/>
  <c r="D45" i="12"/>
  <c r="C8" i="15" s="1"/>
  <c r="J8" i="17" s="1"/>
  <c r="D30" i="12"/>
  <c r="E30" i="12"/>
  <c r="F30" i="12"/>
  <c r="E45" i="12"/>
  <c r="D8" i="15" s="1"/>
  <c r="K8" i="17" s="1"/>
  <c r="G30" i="12"/>
  <c r="F45" i="12"/>
  <c r="E8" i="15" s="1"/>
  <c r="L8" i="17" s="1"/>
  <c r="H42" i="16"/>
  <c r="G42" i="16"/>
  <c r="F41" i="16"/>
  <c r="F55" i="16"/>
  <c r="D13" i="4"/>
  <c r="H44" i="12" l="1"/>
  <c r="G5" i="15" s="1"/>
  <c r="G44" i="12"/>
  <c r="F5" i="15" s="1"/>
  <c r="F44" i="12"/>
  <c r="E5" i="15" s="1"/>
  <c r="E44" i="12"/>
  <c r="D44" i="12"/>
  <c r="C5" i="15" s="1"/>
  <c r="H41" i="16"/>
  <c r="G41" i="16"/>
  <c r="H19" i="6"/>
  <c r="G19" i="6"/>
  <c r="F19" i="6"/>
  <c r="E19" i="6"/>
  <c r="D19" i="6"/>
  <c r="H13" i="6"/>
  <c r="H25" i="6" s="1"/>
  <c r="H40" i="6" s="1"/>
  <c r="G28" i="15" s="1"/>
  <c r="G13" i="6"/>
  <c r="G25" i="6" s="1"/>
  <c r="F13" i="6"/>
  <c r="E13" i="6"/>
  <c r="D13" i="6"/>
  <c r="H19" i="4"/>
  <c r="G19" i="4"/>
  <c r="F19" i="4"/>
  <c r="E19" i="4"/>
  <c r="D19" i="4"/>
  <c r="D17" i="4" s="1"/>
  <c r="H13" i="4"/>
  <c r="G13" i="4"/>
  <c r="G25" i="4" s="1"/>
  <c r="F13" i="4"/>
  <c r="F25" i="4" s="1"/>
  <c r="E13" i="4"/>
  <c r="E19" i="3"/>
  <c r="F19" i="3"/>
  <c r="G19" i="3"/>
  <c r="H19" i="3"/>
  <c r="D19" i="3"/>
  <c r="E13" i="3"/>
  <c r="E25" i="3" s="1"/>
  <c r="F13" i="3"/>
  <c r="F25" i="3" s="1"/>
  <c r="G13" i="3"/>
  <c r="H13" i="3"/>
  <c r="H25" i="3" s="1"/>
  <c r="H40" i="3" s="1"/>
  <c r="D13" i="3"/>
  <c r="D25" i="3" s="1"/>
  <c r="C11" i="15" l="1"/>
  <c r="J11" i="17" s="1"/>
  <c r="J5" i="17"/>
  <c r="E11" i="15"/>
  <c r="L11" i="17" s="1"/>
  <c r="L5" i="17"/>
  <c r="G11" i="15"/>
  <c r="N11" i="17" s="1"/>
  <c r="N5" i="17"/>
  <c r="F11" i="15"/>
  <c r="M11" i="17" s="1"/>
  <c r="M5" i="17"/>
  <c r="H46" i="12"/>
  <c r="G46" i="12"/>
  <c r="F46" i="12"/>
  <c r="H39" i="6"/>
  <c r="G27" i="15" s="1"/>
  <c r="G39" i="6"/>
  <c r="F27" i="15" s="1"/>
  <c r="H39" i="4"/>
  <c r="G39" i="4"/>
  <c r="H38" i="3"/>
  <c r="G38" i="3"/>
  <c r="F38" i="3"/>
  <c r="F38" i="4"/>
  <c r="H38" i="4"/>
  <c r="G38" i="4"/>
  <c r="H37" i="3"/>
  <c r="G37" i="3"/>
  <c r="F37" i="3"/>
  <c r="E37" i="3"/>
  <c r="D46" i="12"/>
  <c r="H36" i="3"/>
  <c r="G36" i="3"/>
  <c r="F36" i="3"/>
  <c r="E36" i="3"/>
  <c r="D36" i="3"/>
  <c r="D45" i="3" s="1"/>
  <c r="D5" i="15"/>
  <c r="E46" i="12"/>
  <c r="H17" i="4"/>
  <c r="E17" i="4"/>
  <c r="F17" i="4"/>
  <c r="E25" i="4"/>
  <c r="G17" i="3"/>
  <c r="E17" i="3"/>
  <c r="G17" i="4"/>
  <c r="H25" i="4"/>
  <c r="H40" i="4" s="1"/>
  <c r="D17" i="6"/>
  <c r="F17" i="6"/>
  <c r="E17" i="6"/>
  <c r="E25" i="6"/>
  <c r="G17" i="6"/>
  <c r="F25" i="6"/>
  <c r="H17" i="6"/>
  <c r="D25" i="6"/>
  <c r="D25" i="4"/>
  <c r="D18" i="4"/>
  <c r="E30" i="4" s="1"/>
  <c r="H17" i="3"/>
  <c r="F17" i="3"/>
  <c r="G25" i="3"/>
  <c r="D17" i="3"/>
  <c r="D11" i="15" l="1"/>
  <c r="K11" i="17" s="1"/>
  <c r="K5" i="17"/>
  <c r="E45" i="3"/>
  <c r="D11" i="13" s="1"/>
  <c r="D11" i="17" s="1"/>
  <c r="F45" i="3"/>
  <c r="E11" i="13" s="1"/>
  <c r="E11" i="17" s="1"/>
  <c r="H18" i="4"/>
  <c r="H34" i="4" s="1"/>
  <c r="H18" i="6"/>
  <c r="H34" i="6" s="1"/>
  <c r="G22" i="15" s="1"/>
  <c r="H18" i="3"/>
  <c r="H34" i="3" s="1"/>
  <c r="G18" i="4"/>
  <c r="G33" i="4" s="1"/>
  <c r="G18" i="3"/>
  <c r="H33" i="3" s="1"/>
  <c r="H39" i="3"/>
  <c r="H45" i="3" s="1"/>
  <c r="G11" i="13" s="1"/>
  <c r="G11" i="17" s="1"/>
  <c r="G39" i="3"/>
  <c r="G45" i="3" s="1"/>
  <c r="F11" i="13" s="1"/>
  <c r="F11" i="17" s="1"/>
  <c r="G18" i="6"/>
  <c r="G33" i="6" s="1"/>
  <c r="F21" i="15" s="1"/>
  <c r="F18" i="3"/>
  <c r="H32" i="3" s="1"/>
  <c r="F18" i="4"/>
  <c r="H32" i="4" s="1"/>
  <c r="H38" i="6"/>
  <c r="G26" i="15" s="1"/>
  <c r="G38" i="6"/>
  <c r="F26" i="15" s="1"/>
  <c r="F38" i="6"/>
  <c r="E26" i="15" s="1"/>
  <c r="F18" i="6"/>
  <c r="F32" i="6" s="1"/>
  <c r="E20" i="15" s="1"/>
  <c r="E18" i="6"/>
  <c r="G31" i="6" s="1"/>
  <c r="F19" i="15" s="1"/>
  <c r="H37" i="6"/>
  <c r="G25" i="15" s="1"/>
  <c r="G37" i="6"/>
  <c r="F25" i="15" s="1"/>
  <c r="F37" i="6"/>
  <c r="E25" i="15" s="1"/>
  <c r="E37" i="6"/>
  <c r="D25" i="15" s="1"/>
  <c r="F37" i="4"/>
  <c r="E37" i="4"/>
  <c r="H37" i="4"/>
  <c r="G37" i="4"/>
  <c r="E18" i="4"/>
  <c r="H31" i="4" s="1"/>
  <c r="E18" i="3"/>
  <c r="E31" i="3" s="1"/>
  <c r="G36" i="4"/>
  <c r="F36" i="4"/>
  <c r="E36" i="4"/>
  <c r="D36" i="4"/>
  <c r="D45" i="4" s="1"/>
  <c r="C10" i="13" s="1"/>
  <c r="C10" i="17" s="1"/>
  <c r="H36" i="4"/>
  <c r="G30" i="4"/>
  <c r="H30" i="4"/>
  <c r="F30" i="4"/>
  <c r="H36" i="6"/>
  <c r="G36" i="6"/>
  <c r="F36" i="6"/>
  <c r="E36" i="6"/>
  <c r="D36" i="6"/>
  <c r="D30" i="4"/>
  <c r="D44" i="4" s="1"/>
  <c r="C6" i="13" s="1"/>
  <c r="C6" i="17" s="1"/>
  <c r="C11" i="13"/>
  <c r="C11" i="17" s="1"/>
  <c r="D18" i="6"/>
  <c r="G30" i="6" s="1"/>
  <c r="D18" i="3"/>
  <c r="H30" i="3" s="1"/>
  <c r="H45" i="4" l="1"/>
  <c r="G10" i="13" s="1"/>
  <c r="G10" i="17" s="1"/>
  <c r="F31" i="6"/>
  <c r="E19" i="15" s="1"/>
  <c r="E31" i="6"/>
  <c r="D19" i="15" s="1"/>
  <c r="G33" i="3"/>
  <c r="E45" i="4"/>
  <c r="D10" i="13" s="1"/>
  <c r="D10" i="17" s="1"/>
  <c r="H31" i="6"/>
  <c r="G19" i="15" s="1"/>
  <c r="H33" i="6"/>
  <c r="G21" i="15" s="1"/>
  <c r="E31" i="4"/>
  <c r="E44" i="4" s="1"/>
  <c r="D6" i="13" s="1"/>
  <c r="F32" i="4"/>
  <c r="F31" i="3"/>
  <c r="G31" i="3"/>
  <c r="H33" i="4"/>
  <c r="H44" i="4" s="1"/>
  <c r="H31" i="3"/>
  <c r="H44" i="3" s="1"/>
  <c r="E30" i="3"/>
  <c r="E44" i="3" s="1"/>
  <c r="F30" i="3"/>
  <c r="D30" i="3"/>
  <c r="D44" i="3" s="1"/>
  <c r="C7" i="13" s="1"/>
  <c r="H30" i="6"/>
  <c r="D30" i="6"/>
  <c r="D44" i="6" s="1"/>
  <c r="G32" i="6"/>
  <c r="F20" i="15" s="1"/>
  <c r="G32" i="4"/>
  <c r="H32" i="6"/>
  <c r="G20" i="15" s="1"/>
  <c r="F32" i="3"/>
  <c r="G32" i="3"/>
  <c r="F45" i="4"/>
  <c r="E10" i="13" s="1"/>
  <c r="E10" i="17" s="1"/>
  <c r="F31" i="4"/>
  <c r="G31" i="4"/>
  <c r="G45" i="4"/>
  <c r="F10" i="13" s="1"/>
  <c r="F10" i="17" s="1"/>
  <c r="F18" i="15"/>
  <c r="E45" i="6"/>
  <c r="D9" i="15" s="1"/>
  <c r="D24" i="15"/>
  <c r="F45" i="6"/>
  <c r="E9" i="15" s="1"/>
  <c r="E24" i="15"/>
  <c r="G45" i="6"/>
  <c r="F9" i="15" s="1"/>
  <c r="F24" i="15"/>
  <c r="H45" i="6"/>
  <c r="G9" i="15" s="1"/>
  <c r="G24" i="15"/>
  <c r="E30" i="6"/>
  <c r="D45" i="6"/>
  <c r="C9" i="15" s="1"/>
  <c r="C24" i="15"/>
  <c r="G30" i="3"/>
  <c r="F30" i="6"/>
  <c r="C14" i="13"/>
  <c r="C14" i="17" s="1"/>
  <c r="D46" i="4"/>
  <c r="E25" i="1"/>
  <c r="F25" i="1"/>
  <c r="G25" i="1"/>
  <c r="H25" i="1"/>
  <c r="H40" i="1" s="1"/>
  <c r="G31" i="13" s="1"/>
  <c r="D25" i="1"/>
  <c r="E17" i="1"/>
  <c r="F17" i="1"/>
  <c r="G17" i="1"/>
  <c r="H17" i="1"/>
  <c r="D17" i="1"/>
  <c r="F7" i="15" l="1"/>
  <c r="M7" i="17" s="1"/>
  <c r="M9" i="17"/>
  <c r="C15" i="13"/>
  <c r="C15" i="17" s="1"/>
  <c r="C7" i="17"/>
  <c r="D14" i="13"/>
  <c r="D14" i="17" s="1"/>
  <c r="D6" i="17"/>
  <c r="E7" i="15"/>
  <c r="L7" i="17" s="1"/>
  <c r="L9" i="17"/>
  <c r="D7" i="15"/>
  <c r="K7" i="17" s="1"/>
  <c r="K9" i="17"/>
  <c r="C7" i="15"/>
  <c r="J7" i="17" s="1"/>
  <c r="J9" i="17"/>
  <c r="H46" i="4"/>
  <c r="G7" i="15"/>
  <c r="N7" i="17" s="1"/>
  <c r="N9" i="17"/>
  <c r="F44" i="4"/>
  <c r="F46" i="4" s="1"/>
  <c r="E46" i="4"/>
  <c r="F44" i="3"/>
  <c r="F46" i="3" s="1"/>
  <c r="H44" i="6"/>
  <c r="G6" i="15" s="1"/>
  <c r="G18" i="15"/>
  <c r="G44" i="4"/>
  <c r="F6" i="13" s="1"/>
  <c r="G44" i="6"/>
  <c r="G46" i="6" s="1"/>
  <c r="G44" i="3"/>
  <c r="G46" i="3" s="1"/>
  <c r="D46" i="3"/>
  <c r="C18" i="15"/>
  <c r="H18" i="1"/>
  <c r="H34" i="1" s="1"/>
  <c r="G25" i="13" s="1"/>
  <c r="H39" i="1"/>
  <c r="G30" i="13" s="1"/>
  <c r="G39" i="1"/>
  <c r="F30" i="13" s="1"/>
  <c r="G18" i="1"/>
  <c r="G33" i="1" s="1"/>
  <c r="F24" i="13" s="1"/>
  <c r="H38" i="1"/>
  <c r="G29" i="13" s="1"/>
  <c r="G38" i="1"/>
  <c r="F29" i="13" s="1"/>
  <c r="F38" i="1"/>
  <c r="E29" i="13" s="1"/>
  <c r="F18" i="1"/>
  <c r="G32" i="1" s="1"/>
  <c r="F23" i="13" s="1"/>
  <c r="H37" i="1"/>
  <c r="G28" i="13" s="1"/>
  <c r="G37" i="1"/>
  <c r="F28" i="13" s="1"/>
  <c r="F37" i="1"/>
  <c r="E28" i="13" s="1"/>
  <c r="E37" i="1"/>
  <c r="D28" i="13" s="1"/>
  <c r="E18" i="1"/>
  <c r="E31" i="1" s="1"/>
  <c r="D22" i="13" s="1"/>
  <c r="G6" i="13"/>
  <c r="E44" i="6"/>
  <c r="D6" i="15" s="1"/>
  <c r="D18" i="15"/>
  <c r="F36" i="1"/>
  <c r="E36" i="1"/>
  <c r="D36" i="1"/>
  <c r="H36" i="1"/>
  <c r="G36" i="1"/>
  <c r="F44" i="6"/>
  <c r="F46" i="6" s="1"/>
  <c r="E18" i="15"/>
  <c r="C6" i="15"/>
  <c r="J6" i="17" s="1"/>
  <c r="D46" i="6"/>
  <c r="G7" i="13"/>
  <c r="H46" i="3"/>
  <c r="D7" i="13"/>
  <c r="E46" i="3"/>
  <c r="D18" i="1"/>
  <c r="F30" i="1" s="1"/>
  <c r="F14" i="13" l="1"/>
  <c r="F14" i="17" s="1"/>
  <c r="F6" i="17"/>
  <c r="G14" i="13"/>
  <c r="G14" i="17" s="1"/>
  <c r="G6" i="17"/>
  <c r="D15" i="13"/>
  <c r="D15" i="17" s="1"/>
  <c r="D7" i="17"/>
  <c r="G4" i="15"/>
  <c r="N6" i="17"/>
  <c r="D4" i="15"/>
  <c r="K6" i="17"/>
  <c r="G15" i="13"/>
  <c r="G15" i="17" s="1"/>
  <c r="G7" i="17"/>
  <c r="E6" i="13"/>
  <c r="H46" i="6"/>
  <c r="F7" i="13"/>
  <c r="E7" i="13"/>
  <c r="F32" i="1"/>
  <c r="E23" i="13" s="1"/>
  <c r="F31" i="1"/>
  <c r="E22" i="13" s="1"/>
  <c r="H32" i="1"/>
  <c r="G23" i="13" s="1"/>
  <c r="H33" i="1"/>
  <c r="G24" i="13" s="1"/>
  <c r="G12" i="15"/>
  <c r="N12" i="17" s="1"/>
  <c r="F6" i="15"/>
  <c r="G46" i="4"/>
  <c r="E6" i="15"/>
  <c r="D12" i="15"/>
  <c r="K12" i="17" s="1"/>
  <c r="E46" i="6"/>
  <c r="G31" i="1"/>
  <c r="F22" i="13" s="1"/>
  <c r="H31" i="1"/>
  <c r="G22" i="13" s="1"/>
  <c r="E21" i="13"/>
  <c r="G45" i="1"/>
  <c r="F9" i="13" s="1"/>
  <c r="F9" i="17" s="1"/>
  <c r="F27" i="13"/>
  <c r="E30" i="1"/>
  <c r="H45" i="1"/>
  <c r="G9" i="13" s="1"/>
  <c r="G9" i="17" s="1"/>
  <c r="G27" i="13"/>
  <c r="G30" i="1"/>
  <c r="E27" i="13"/>
  <c r="F45" i="1"/>
  <c r="E9" i="13" s="1"/>
  <c r="E9" i="17" s="1"/>
  <c r="D27" i="13"/>
  <c r="E45" i="1"/>
  <c r="D9" i="13" s="1"/>
  <c r="D9" i="17" s="1"/>
  <c r="H30" i="1"/>
  <c r="D45" i="1"/>
  <c r="C9" i="13" s="1"/>
  <c r="C9" i="17" s="1"/>
  <c r="C27" i="13"/>
  <c r="D30" i="1"/>
  <c r="C4" i="15"/>
  <c r="C12" i="15"/>
  <c r="J12" i="17" s="1"/>
  <c r="E4" i="15" l="1"/>
  <c r="L6" i="17"/>
  <c r="E15" i="13"/>
  <c r="E15" i="17" s="1"/>
  <c r="E7" i="17"/>
  <c r="F15" i="13"/>
  <c r="F15" i="17" s="1"/>
  <c r="F7" i="17"/>
  <c r="G10" i="15"/>
  <c r="N10" i="17" s="1"/>
  <c r="N4" i="17"/>
  <c r="F4" i="15"/>
  <c r="M6" i="17"/>
  <c r="E14" i="13"/>
  <c r="E14" i="17" s="1"/>
  <c r="E6" i="17"/>
  <c r="C10" i="15"/>
  <c r="J10" i="17" s="1"/>
  <c r="J4" i="17"/>
  <c r="D10" i="15"/>
  <c r="K10" i="17" s="1"/>
  <c r="K4" i="17"/>
  <c r="F44" i="1"/>
  <c r="E5" i="13" s="1"/>
  <c r="F12" i="15"/>
  <c r="M12" i="17" s="1"/>
  <c r="E12" i="15"/>
  <c r="L12" i="17" s="1"/>
  <c r="D21" i="13"/>
  <c r="E44" i="1"/>
  <c r="D5" i="13" s="1"/>
  <c r="G21" i="13"/>
  <c r="H44" i="1"/>
  <c r="G5" i="13" s="1"/>
  <c r="D44" i="1"/>
  <c r="C5" i="13" s="1"/>
  <c r="C21" i="13"/>
  <c r="F21" i="13"/>
  <c r="G44" i="1"/>
  <c r="F5" i="13" s="1"/>
  <c r="G8" i="13"/>
  <c r="G8" i="17" s="1"/>
  <c r="E8" i="13"/>
  <c r="E8" i="17" s="1"/>
  <c r="D8" i="13"/>
  <c r="D8" i="17" s="1"/>
  <c r="F8" i="13"/>
  <c r="F8" i="17" s="1"/>
  <c r="C8" i="13"/>
  <c r="C8" i="17" s="1"/>
  <c r="C4" i="13" l="1"/>
  <c r="C4" i="17" s="1"/>
  <c r="C5" i="17"/>
  <c r="G4" i="13"/>
  <c r="G4" i="17" s="1"/>
  <c r="G5" i="17"/>
  <c r="F10" i="15"/>
  <c r="M10" i="17" s="1"/>
  <c r="M4" i="17"/>
  <c r="D4" i="13"/>
  <c r="D4" i="17" s="1"/>
  <c r="D5" i="17"/>
  <c r="E4" i="13"/>
  <c r="E4" i="17" s="1"/>
  <c r="E5" i="17"/>
  <c r="E10" i="15"/>
  <c r="L10" i="17" s="1"/>
  <c r="L4" i="17"/>
  <c r="F4" i="13"/>
  <c r="F4" i="17" s="1"/>
  <c r="F5" i="17"/>
  <c r="E13" i="13"/>
  <c r="E13" i="17" s="1"/>
  <c r="F46" i="1"/>
  <c r="E46" i="1"/>
  <c r="D13" i="13"/>
  <c r="D13" i="17" s="1"/>
  <c r="H46" i="1"/>
  <c r="F13" i="13"/>
  <c r="F13" i="17" s="1"/>
  <c r="G46" i="1"/>
  <c r="D46" i="1"/>
  <c r="G13" i="13"/>
  <c r="G13" i="17" s="1"/>
  <c r="C13" i="13"/>
  <c r="C13" i="17" s="1"/>
  <c r="G12" i="13"/>
  <c r="G12" i="17" s="1"/>
  <c r="E12" i="13" l="1"/>
  <c r="E12" i="17" s="1"/>
  <c r="F12" i="13"/>
  <c r="F12" i="17" s="1"/>
  <c r="D12" i="13"/>
  <c r="D12" i="17" s="1"/>
  <c r="C12" i="13"/>
  <c r="C12" i="17" s="1"/>
  <c r="D54" i="16"/>
  <c r="D56" i="16" s="1"/>
  <c r="D24" i="16"/>
  <c r="D21" i="16"/>
  <c r="E21" i="16" l="1"/>
  <c r="E40" i="16"/>
  <c r="E54" i="16" s="1"/>
  <c r="E56" i="16" s="1"/>
  <c r="E24" i="16"/>
  <c r="F40" i="16" l="1"/>
  <c r="F54" i="16" s="1"/>
  <c r="F56" i="16" s="1"/>
  <c r="F21" i="16"/>
  <c r="F24" i="16"/>
  <c r="G24" i="16" l="1"/>
  <c r="H21" i="16"/>
  <c r="H40" i="16"/>
  <c r="H54" i="16" s="1"/>
  <c r="H56" i="16" s="1"/>
  <c r="H24" i="16"/>
  <c r="G21" i="16"/>
  <c r="G40" i="16"/>
  <c r="G54" i="16" s="1"/>
  <c r="G56" i="16" s="1"/>
</calcChain>
</file>

<file path=xl/sharedStrings.xml><?xml version="1.0" encoding="utf-8"?>
<sst xmlns="http://schemas.openxmlformats.org/spreadsheetml/2006/main" count="257" uniqueCount="93">
  <si>
    <t>Input cells</t>
  </si>
  <si>
    <t>INN:</t>
  </si>
  <si>
    <t>Brand name:</t>
  </si>
  <si>
    <t>&lt;intervention&gt;</t>
  </si>
  <si>
    <t xml:space="preserve">Indication under assessment </t>
  </si>
  <si>
    <t>Content</t>
  </si>
  <si>
    <t>Patient population</t>
  </si>
  <si>
    <t>1. Quantification of the eligable patient population</t>
  </si>
  <si>
    <t>Technology assessments for medicinal products financed by the Regional Health Authorities (through «Nye metoder»)</t>
  </si>
  <si>
    <t xml:space="preserve">2.1 Budgetary consequences related to medicinal products financed by the Regional Health Authorities </t>
  </si>
  <si>
    <t>2.2 Budgetary consequences for the the Regional Health Authorities, excluding medicinal products</t>
  </si>
  <si>
    <t xml:space="preserve">2.3 Budgetary consequences not related to the Regional Health Authorities </t>
  </si>
  <si>
    <t>2.4 Budget impact summary</t>
  </si>
  <si>
    <t>Technology assessments for pre-approval for reimbursement by the National Insurance Scheme ("Folketrygden")</t>
  </si>
  <si>
    <t>3.1 Budgetary consequences related to medicinal products covered by the National Insurance Scheme</t>
  </si>
  <si>
    <t>3.2 Budgetary consequences not related to medicinal products covered by the National Insurance Scheme</t>
  </si>
  <si>
    <t>3.3 Budget impact summary</t>
  </si>
  <si>
    <t xml:space="preserve">Budget impact calculation when not using a cost-effectiveness model </t>
  </si>
  <si>
    <t>4. Budgetary consequences calculations when submitting without a cost-effectiveness model</t>
  </si>
  <si>
    <t>5. "Word"-friendly summary tables</t>
  </si>
  <si>
    <r>
      <t xml:space="preserve">Instructions: Use this sheet to calculate the patient population relevant for the STA. The patient population(s) must be described in detail in the chapter 5.2 of the submission template. 
</t>
    </r>
    <r>
      <rPr>
        <i/>
        <sz val="11"/>
        <color rgb="FF00778B"/>
        <rFont val="Calibri"/>
        <family val="2"/>
        <scheme val="minor"/>
      </rPr>
      <t>Describe the eligible patient population. Use funnel charts (or equivalent) describing how the final eligible patient population has been calculated. There are multiple ways of estimating patient numbers and considerations that could be included (such as demographic development, age dependent prevalence, diagnostic developments, etc.). Adapt as necessary.</t>
    </r>
  </si>
  <si>
    <t>Number of patients</t>
  </si>
  <si>
    <t xml:space="preserve">Enter the number of new patients eligble for starting the new treatment each year. Include catch-up population if relevant. State references.
When calculating the number of eligable patients, make sure the bugdet impact calculations use the cells E11:I11 in this sheet, or make adaptations. </t>
  </si>
  <si>
    <t>Patients indicated for the intervention and starting treatment each year</t>
  </si>
  <si>
    <t xml:space="preserve">Direct pharmaceutical costs per patient </t>
  </si>
  <si>
    <t>Year</t>
  </si>
  <si>
    <t>Intervention</t>
  </si>
  <si>
    <t>Comparator</t>
  </si>
  <si>
    <t>Eligble patients starting treatment each year</t>
  </si>
  <si>
    <t>Number of patients expected to be treated over the next five-year period – if the medicinal product is approved reimbursement</t>
  </si>
  <si>
    <t>Justification/references:</t>
  </si>
  <si>
    <t>Comparator*</t>
  </si>
  <si>
    <t xml:space="preserve">*Expand if it  is relevant with more than one comparator in the analysis </t>
  </si>
  <si>
    <t>Number of patients expected to be treated over the next five-year period – if the medicinal product is NOT approved for reimbursement</t>
  </si>
  <si>
    <t>Expenditures for the Regional Health Authorities related to medicinal products per cohort per year</t>
  </si>
  <si>
    <t>Expentitures for patients starting in year 1</t>
  </si>
  <si>
    <t>Expentitures for patients starting in year 2</t>
  </si>
  <si>
    <t>Expentitures for patients starting in year 3</t>
  </si>
  <si>
    <t>Expentitures for patients starting in year 4</t>
  </si>
  <si>
    <t>Expentitures for patients starting in year 5</t>
  </si>
  <si>
    <t>Budgetary consequences for the Regional Health Authorities related to medicinal products per cohort per year</t>
  </si>
  <si>
    <t>Budget impact of the recommendation</t>
  </si>
  <si>
    <t>Expenditures related to specialist health services per patient</t>
  </si>
  <si>
    <t>Fill in annual health-related costs (not discounted) for the Regional Health Authorities (e.g: adminstration, adverse events,  follow up by specialist, in-patient hospitalisations, radiology, etc.) from the Markov trace in the model. Exclude costs related to pharmaceuticals. 
State reference/source here</t>
  </si>
  <si>
    <t>Expenditures for the Regional Health Authorities, excluding medicinal products, per cohort per year</t>
  </si>
  <si>
    <t>Budgetary consequences for the Regional Health Authorities, excluding medicinal products, per cohort per year</t>
  </si>
  <si>
    <t>Other health-related costs per patient</t>
  </si>
  <si>
    <t>Fill in annual health-related costs (not discounted) not covered by the Regional Health Authorities from the Markov trace in the model.  E.g: Nursing home, GP, etc.
State reference/source here</t>
  </si>
  <si>
    <t>Expenditures not related to Regional Health Authorities per cohort per year</t>
  </si>
  <si>
    <t>Budgetary consequences not related to Regional Health Authorities per cohort per year</t>
  </si>
  <si>
    <t>Budgetary consequences for the health care services</t>
  </si>
  <si>
    <t>Of which: Costs related to medicinal products covered by the Regional Health Authorities</t>
  </si>
  <si>
    <t>Of which: Costs related to the Regional Health Authorities, excluding medicinal products</t>
  </si>
  <si>
    <t>Of which: Costs not related to the Regional Health Authorities</t>
  </si>
  <si>
    <t xml:space="preserve"> </t>
  </si>
  <si>
    <t>Expenditures per cohort per year</t>
  </si>
  <si>
    <t>Direct pharmaceutical costs per patient</t>
  </si>
  <si>
    <t>*Expand if it  is relevant with more than one comparator in the analysis</t>
  </si>
  <si>
    <t>Expenditures for the National Insurance Scheme related to medicinal products per cohort per year</t>
  </si>
  <si>
    <t>Budgetary consequences for the National Insurance Scheme related to medicinal products per cohort per year</t>
  </si>
  <si>
    <t>Health-related costs per patient</t>
  </si>
  <si>
    <t>Fill in annual costs (not discounted, including VAT) not related to pharmaceuticals covered by the National Insurance Scheme (NIS) from the Markov trace in the model.
State reference/source here</t>
  </si>
  <si>
    <t>Health care expenditures not covered by the National Insurance Scheme per cohort per year</t>
  </si>
  <si>
    <t>Budgetary consequences not covered by the National Insurance Scheme per cohort per year</t>
  </si>
  <si>
    <t>Budgetary consequences for the health care sector overall</t>
  </si>
  <si>
    <t>Of which: costs related to medicinal products covered by the NIS</t>
  </si>
  <si>
    <r>
      <t xml:space="preserve">Of which: costs </t>
    </r>
    <r>
      <rPr>
        <i/>
        <u/>
        <sz val="10"/>
        <color theme="1"/>
        <rFont val="Calibri"/>
        <family val="2"/>
        <scheme val="minor"/>
      </rPr>
      <t>not</t>
    </r>
    <r>
      <rPr>
        <i/>
        <sz val="10"/>
        <color theme="1"/>
        <rFont val="Calibri"/>
        <family val="2"/>
        <scheme val="minor"/>
      </rPr>
      <t xml:space="preserve"> related to medicinal products covered by the NIS</t>
    </r>
  </si>
  <si>
    <t xml:space="preserve">Fill in annual costs (not discounted, including VAT) of pharmaceuticals and other treatment related costs (such as administration, etc)
Assumptions regarding patient numbers and market shares must be described and justified in chapter 5.3 of the submission template. </t>
  </si>
  <si>
    <t>Eligble patients starting intervention in year 1</t>
  </si>
  <si>
    <t>Eligble patients starting intervention in year 2</t>
  </si>
  <si>
    <t>Eligble patients starting intervention in year 3</t>
  </si>
  <si>
    <t>|</t>
  </si>
  <si>
    <t>Eligble patients starting intervention in year 4</t>
  </si>
  <si>
    <t>Eligble patients starting intervention in year 5</t>
  </si>
  <si>
    <t>Eligble patients starting comparator in year 1</t>
  </si>
  <si>
    <t>Eligble patients starting comparator in year 2</t>
  </si>
  <si>
    <t>Eligble patients starting comparator in year 3</t>
  </si>
  <si>
    <t>Eligble patients starting comparator in year 4</t>
  </si>
  <si>
    <t>Eligble patients starting comparator in year 5</t>
  </si>
  <si>
    <t>Sum patients</t>
  </si>
  <si>
    <t>Placeholder for justification/references:</t>
  </si>
  <si>
    <t>Market share (overall)</t>
  </si>
  <si>
    <t>Expenditure per cohort per year</t>
  </si>
  <si>
    <t>Budgetary consequences related to treatment</t>
  </si>
  <si>
    <t>Budgetary consequences for the health care services (in millions)</t>
  </si>
  <si>
    <t>*mandatory table. Copy directly to dossier, or use "word friendly summary"</t>
  </si>
  <si>
    <t>Budget Impact Model Template v1.0.1</t>
  </si>
  <si>
    <t>&lt;intervention&gt; is approved for reimbursement</t>
  </si>
  <si>
    <t>&lt;intervention&gt; is NOT approved for reimbursement</t>
  </si>
  <si>
    <t>Eligable patients starting treatment each year</t>
  </si>
  <si>
    <r>
      <t xml:space="preserve">Use the provided budget impact template for budget impact analyses, which includes the requirements for products covered by both the National Insurance Scheme and the Regional Health Authorities. It is possible to make adaptations to the template depending on the needs of the submission, however, do </t>
    </r>
    <r>
      <rPr>
        <u/>
        <sz val="11"/>
        <color rgb="FF00778B"/>
        <rFont val="Calibri"/>
        <family val="2"/>
        <scheme val="minor"/>
      </rPr>
      <t>not</t>
    </r>
    <r>
      <rPr>
        <sz val="11"/>
        <color rgb="FF00778B"/>
        <rFont val="Calibri"/>
        <family val="2"/>
        <scheme val="minor"/>
      </rPr>
      <t xml:space="preserve"> make changes to the mandatory tables. These must be copied directly into the STA dossier prior to submission. The template is pre-filled with numerical examples to demonstrate functionality. 
</t>
    </r>
    <r>
      <rPr>
        <u/>
        <sz val="11"/>
        <color rgb="FF00778B"/>
        <rFont val="Calibri"/>
        <family val="2"/>
        <scheme val="minor"/>
      </rPr>
      <t>BIA Specialist Health Services:</t>
    </r>
    <r>
      <rPr>
        <sz val="11"/>
        <color rgb="FF00778B"/>
        <rFont val="Calibri"/>
        <family val="2"/>
        <scheme val="minor"/>
      </rPr>
      <t xml:space="preserve">  Fill out all input cells (marked in light blue) in the following tabs: "1. Patient population", "2.1 Medicinal products", "2.2 Specialist Health Services", and "2.3 Other health care services". 
</t>
    </r>
    <r>
      <rPr>
        <u/>
        <sz val="11"/>
        <color rgb="FF00778B"/>
        <rFont val="Calibri"/>
        <family val="2"/>
        <scheme val="minor"/>
      </rPr>
      <t>BIA National Insurance Scheme:</t>
    </r>
    <r>
      <rPr>
        <sz val="11"/>
        <color rgb="FF00778B"/>
        <rFont val="Calibri"/>
        <family val="2"/>
        <scheme val="minor"/>
      </rPr>
      <t xml:space="preserve"> Fill out all input cells (marked in light blue) in the following tabs: "1. Patient population", "3.1 Medicinal Products", and " 3.2 Health Care Services ". 
</t>
    </r>
    <r>
      <rPr>
        <u/>
        <sz val="11"/>
        <color rgb="FF00778B"/>
        <rFont val="Calibri"/>
        <family val="2"/>
        <scheme val="minor"/>
      </rPr>
      <t>BIA Without CE-model:</t>
    </r>
    <r>
      <rPr>
        <sz val="11"/>
        <color rgb="FF00778B"/>
        <rFont val="Calibri"/>
        <family val="2"/>
        <scheme val="minor"/>
      </rPr>
      <t xml:space="preserve"> The template may be used for budget impact analysis when a cost-effectiveness model is not submitted. </t>
    </r>
  </si>
  <si>
    <t xml:space="preserve">Fill in annual costs (not discounted, maximum pharmacy retail price including VAT) of pharmaceuticals covered by the Regional Health Authorities from the Markov trace/model engine in the cost-effectiveness model.
Make sure cohort size is 1 or devide by the cohort size, and that the cell summaries the cost for the full year.
State reference/source here. Assumptions regarding market shares must be described and justified in section 5.3 of the submission template. </t>
  </si>
  <si>
    <t xml:space="preserve">Fill in annual costs (not discounted, maximum pharmacy retail price including VAT) of medicinal products covered by the National Insurance Scheme (NIS) from the Markov trace/model engine in the cost-effectiveness model.
Make sure cohort size is 1 or devide by the cohort size, and that the cell summaries the cost for the full year.
State reference/source here. Assumptions regarding market shares must be described and justified in section 5.3 of the submission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</si>
</sst>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00_-;\-&quot;£&quot;* #,##0.00_-;_-&quot;£&quot;* &quot;-&quot;??_-;_-@_-"/>
    <numFmt numFmtId="165" formatCode="_(&quot;$&quot;* #,##0.00_);_(&quot;$&quot;* \(#,##0.00\);_(&quot;$&quot;* &quot;-&quot;??_);_(@_)"/>
    <numFmt numFmtId="166" formatCode="_-* #,##0_-;\-* #,##0_-;_-* &quot;-&quot;??_-;_-@_-"/>
  </numFmts>
  <fonts count="4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0"/>
      <color theme="1"/>
      <name val="Calibri"/>
      <family val="2"/>
      <scheme val="minor"/>
    </font>
    <font>
      <sz val="8"/>
      <name val="Calibri"/>
      <family val="2"/>
      <scheme val="minor"/>
    </font>
    <font>
      <sz val="10"/>
      <name val="Arial"/>
      <family val="2"/>
    </font>
    <font>
      <i/>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0"/>
      <color indexed="10"/>
      <name val="Arial"/>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rgb="FFFF0000"/>
      <name val="Calibri"/>
      <family val="2"/>
      <scheme val="minor"/>
    </font>
    <font>
      <b/>
      <sz val="18"/>
      <color rgb="FF00778B"/>
      <name val="Calibri"/>
      <family val="2"/>
      <scheme val="minor"/>
    </font>
    <font>
      <b/>
      <sz val="11"/>
      <color rgb="FF00778B"/>
      <name val="Calibri"/>
      <family val="2"/>
      <scheme val="minor"/>
    </font>
    <font>
      <u/>
      <sz val="11"/>
      <color theme="10"/>
      <name val="Calibri"/>
      <family val="2"/>
      <scheme val="minor"/>
    </font>
    <font>
      <u/>
      <sz val="11"/>
      <color rgb="FF00778B"/>
      <name val="Calibri"/>
      <family val="2"/>
      <scheme val="minor"/>
    </font>
    <font>
      <sz val="11"/>
      <color theme="0" tint="-0.249977111117893"/>
      <name val="Calibri"/>
      <family val="2"/>
      <scheme val="minor"/>
    </font>
    <font>
      <b/>
      <sz val="16"/>
      <color rgb="FF00778B"/>
      <name val="Calibri"/>
      <family val="2"/>
      <scheme val="minor"/>
    </font>
    <font>
      <b/>
      <sz val="32"/>
      <color rgb="FF00778B"/>
      <name val="Calibri"/>
      <family val="2"/>
      <scheme val="minor"/>
    </font>
    <font>
      <b/>
      <sz val="20"/>
      <color theme="1"/>
      <name val="Calibri"/>
      <family val="2"/>
      <scheme val="minor"/>
    </font>
    <font>
      <i/>
      <sz val="11"/>
      <color rgb="FF00778B"/>
      <name val="Calibri"/>
      <family val="2"/>
      <scheme val="minor"/>
    </font>
    <font>
      <sz val="11"/>
      <color rgb="FF00778B"/>
      <name val="Calibri"/>
      <family val="2"/>
      <scheme val="minor"/>
    </font>
    <font>
      <u/>
      <sz val="11"/>
      <color theme="0"/>
      <name val="Calibri"/>
      <family val="2"/>
      <scheme val="minor"/>
    </font>
    <font>
      <b/>
      <i/>
      <sz val="14"/>
      <color rgb="FFFF0000"/>
      <name val="Calibri"/>
      <family val="2"/>
      <scheme val="minor"/>
    </font>
    <font>
      <i/>
      <u/>
      <sz val="10"/>
      <color theme="1"/>
      <name val="Calibri"/>
      <family val="2"/>
      <scheme val="minor"/>
    </font>
    <font>
      <sz val="10"/>
      <color theme="1"/>
      <name val="Calibri"/>
      <family val="2"/>
      <scheme val="minor"/>
    </font>
    <font>
      <sz val="10"/>
      <color theme="0"/>
      <name val="Calibri"/>
      <family val="2"/>
      <scheme val="minor"/>
    </font>
    <font>
      <b/>
      <sz val="10"/>
      <color theme="0"/>
      <name val="Calibri"/>
      <family val="2"/>
      <scheme val="minor"/>
    </font>
    <font>
      <b/>
      <sz val="10"/>
      <color theme="1"/>
      <name val="Calibri"/>
      <family val="2"/>
      <scheme val="minor"/>
    </font>
    <font>
      <sz val="10"/>
      <color theme="0" tint="-0.249977111117893"/>
      <name val="Calibri"/>
      <family val="2"/>
      <scheme val="minor"/>
    </font>
    <font>
      <b/>
      <u/>
      <sz val="12"/>
      <color theme="0"/>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00778B"/>
        <bgColor indexed="64"/>
      </patternFill>
    </fill>
    <fill>
      <patternFill patternType="solid">
        <fgColor rgb="FFD6EBEE"/>
        <bgColor indexed="64"/>
      </patternFill>
    </fill>
    <fill>
      <patternFill patternType="solid">
        <fgColor indexed="27"/>
      </patternFill>
    </fill>
    <fill>
      <patternFill patternType="solid">
        <fgColor indexed="42"/>
      </patternFill>
    </fill>
    <fill>
      <patternFill patternType="solid">
        <fgColor indexed="22"/>
      </patternFill>
    </fill>
    <fill>
      <patternFill patternType="solid">
        <fgColor indexed="9"/>
      </patternFill>
    </fill>
    <fill>
      <patternFill patternType="solid">
        <fgColor indexed="36"/>
      </patternFill>
    </fill>
    <fill>
      <patternFill patternType="solid">
        <fgColor indexed="51"/>
      </patternFill>
    </fill>
    <fill>
      <patternFill patternType="solid">
        <fgColor indexed="13"/>
      </patternFill>
    </fill>
    <fill>
      <patternFill patternType="solid">
        <fgColor indexed="55"/>
      </patternFill>
    </fill>
    <fill>
      <patternFill patternType="solid">
        <fgColor indexed="11"/>
      </patternFill>
    </fill>
    <fill>
      <patternFill patternType="solid">
        <fgColor indexed="14"/>
      </patternFill>
    </fill>
    <fill>
      <patternFill patternType="solid">
        <fgColor indexed="40"/>
      </patternFill>
    </fill>
    <fill>
      <patternFill patternType="solid">
        <fgColor indexed="46"/>
      </patternFill>
    </fill>
    <fill>
      <patternFill patternType="solid">
        <fgColor indexed="30"/>
      </patternFill>
    </fill>
    <fill>
      <patternFill patternType="solid">
        <fgColor indexed="28"/>
      </patternFill>
    </fill>
  </fills>
  <borders count="30">
    <border>
      <left/>
      <right/>
      <top/>
      <bottom/>
      <diagonal/>
    </border>
    <border>
      <left style="thin">
        <color rgb="FF00778B"/>
      </left>
      <right style="thin">
        <color rgb="FF00778B"/>
      </right>
      <top style="thin">
        <color rgb="FF00778B"/>
      </top>
      <bottom style="thin">
        <color rgb="FF00778B"/>
      </bottom>
      <diagonal/>
    </border>
    <border>
      <left style="thin">
        <color rgb="FF00778B"/>
      </left>
      <right style="thin">
        <color rgb="FF00778B"/>
      </right>
      <top/>
      <bottom style="thin">
        <color rgb="FF00778B"/>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1"/>
      </bottom>
      <diagonal/>
    </border>
    <border>
      <left/>
      <right/>
      <top/>
      <bottom style="thick">
        <color indexed="27"/>
      </bottom>
      <diagonal/>
    </border>
    <border>
      <left/>
      <right/>
      <top/>
      <bottom style="medium">
        <color indexed="51"/>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51"/>
      </top>
      <bottom style="double">
        <color indexed="51"/>
      </bottom>
      <diagonal/>
    </border>
    <border>
      <left style="thin">
        <color rgb="FF00778B"/>
      </left>
      <right/>
      <top style="thin">
        <color rgb="FF00778B"/>
      </top>
      <bottom/>
      <diagonal/>
    </border>
    <border>
      <left/>
      <right/>
      <top style="thin">
        <color rgb="FF00778B"/>
      </top>
      <bottom/>
      <diagonal/>
    </border>
    <border>
      <left/>
      <right style="thin">
        <color rgb="FF00778B"/>
      </right>
      <top style="thin">
        <color rgb="FF00778B"/>
      </top>
      <bottom/>
      <diagonal/>
    </border>
    <border>
      <left style="thin">
        <color rgb="FF00778B"/>
      </left>
      <right/>
      <top/>
      <bottom/>
      <diagonal/>
    </border>
    <border>
      <left/>
      <right style="thin">
        <color rgb="FF00778B"/>
      </right>
      <top/>
      <bottom/>
      <diagonal/>
    </border>
    <border>
      <left style="thin">
        <color rgb="FF00778B"/>
      </left>
      <right/>
      <top/>
      <bottom style="thin">
        <color rgb="FF00778B"/>
      </bottom>
      <diagonal/>
    </border>
    <border>
      <left/>
      <right/>
      <top/>
      <bottom style="thin">
        <color rgb="FF00778B"/>
      </bottom>
      <diagonal/>
    </border>
    <border>
      <left/>
      <right style="thin">
        <color rgb="FF00778B"/>
      </right>
      <top/>
      <bottom style="thin">
        <color rgb="FF00778B"/>
      </bottom>
      <diagonal/>
    </border>
    <border>
      <left style="thin">
        <color rgb="FF00778B"/>
      </left>
      <right/>
      <top style="thin">
        <color rgb="FF00778B"/>
      </top>
      <bottom style="thin">
        <color rgb="FF00778B"/>
      </bottom>
      <diagonal/>
    </border>
    <border>
      <left/>
      <right/>
      <top style="thin">
        <color rgb="FF00778B"/>
      </top>
      <bottom style="thin">
        <color rgb="FF00778B"/>
      </bottom>
      <diagonal/>
    </border>
    <border>
      <left/>
      <right style="thin">
        <color rgb="FF00778B"/>
      </right>
      <top style="thin">
        <color rgb="FF00778B"/>
      </top>
      <bottom style="thin">
        <color rgb="FF00778B"/>
      </bottom>
      <diagonal/>
    </border>
    <border>
      <left style="thin">
        <color rgb="FF00778B"/>
      </left>
      <right style="thin">
        <color rgb="FF00778B"/>
      </right>
      <top/>
      <bottom/>
      <diagonal/>
    </border>
    <border>
      <left style="thin">
        <color rgb="FF00778B"/>
      </left>
      <right style="thin">
        <color rgb="FF00778B"/>
      </right>
      <top style="thin">
        <color rgb="FF00778B"/>
      </top>
      <bottom style="medium">
        <color rgb="FF00778B"/>
      </bottom>
      <diagonal/>
    </border>
    <border>
      <left style="thin">
        <color rgb="FF00778B"/>
      </left>
      <right style="thin">
        <color rgb="FF00778B"/>
      </right>
      <top/>
      <bottom style="double">
        <color rgb="FF00778B"/>
      </bottom>
      <diagonal/>
    </border>
    <border>
      <left style="thin">
        <color rgb="FF00778B"/>
      </left>
      <right style="thin">
        <color rgb="FF00778B"/>
      </right>
      <top style="medium">
        <color rgb="FF00778B"/>
      </top>
      <bottom style="double">
        <color rgb="FF00778B"/>
      </bottom>
      <diagonal/>
    </border>
    <border>
      <left/>
      <right/>
      <top style="medium">
        <color rgb="FF00778B"/>
      </top>
      <bottom/>
      <diagonal/>
    </border>
    <border>
      <left style="thin">
        <color rgb="FF00778B"/>
      </left>
      <right style="thin">
        <color rgb="FF00778B"/>
      </right>
      <top style="thin">
        <color rgb="FF00778B"/>
      </top>
      <bottom/>
      <diagonal/>
    </border>
    <border>
      <left/>
      <right/>
      <top/>
      <bottom style="thin">
        <color indexed="64"/>
      </bottom>
      <diagonal/>
    </border>
  </borders>
  <cellStyleXfs count="58">
    <xf numFmtId="0" fontId="0" fillId="0" borderId="0"/>
    <xf numFmtId="9" fontId="1" fillId="0" borderId="0" applyFont="0" applyFill="0" applyBorder="0" applyAlignment="0" applyProtection="0"/>
    <xf numFmtId="0" fontId="8" fillId="0" borderId="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7" borderId="0" applyNumberFormat="0" applyBorder="0" applyAlignment="0" applyProtection="0"/>
    <xf numFmtId="0" fontId="11" fillId="12"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3" fillId="8" borderId="3" applyNumberFormat="0" applyAlignment="0" applyProtection="0"/>
    <xf numFmtId="0" fontId="14" fillId="12" borderId="4" applyNumberFormat="0" applyAlignment="0" applyProtection="0"/>
    <xf numFmtId="43" fontId="10" fillId="0" borderId="0" applyFont="0" applyFill="0" applyBorder="0" applyAlignment="0" applyProtection="0"/>
    <xf numFmtId="43" fontId="8" fillId="0" borderId="0" applyFont="0" applyFill="0" applyBorder="0" applyAlignment="0" applyProtection="0"/>
    <xf numFmtId="164" fontId="10" fillId="0" borderId="0" applyFont="0" applyFill="0" applyBorder="0" applyAlignment="0" applyProtection="0"/>
    <xf numFmtId="165" fontId="8" fillId="0" borderId="0" applyFont="0" applyFill="0" applyBorder="0" applyAlignment="0" applyProtection="0"/>
    <xf numFmtId="4" fontId="8" fillId="0" borderId="0" applyFont="0" applyBorder="0" applyAlignment="0">
      <alignment vertical="center"/>
    </xf>
    <xf numFmtId="0" fontId="15" fillId="0" borderId="0" applyNumberFormat="0" applyFill="0" applyBorder="0" applyAlignment="0" applyProtection="0"/>
    <xf numFmtId="0" fontId="16" fillId="17"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8" borderId="3" applyNumberFormat="0" applyAlignment="0" applyProtection="0"/>
    <xf numFmtId="0" fontId="21" fillId="0" borderId="8" applyNumberFormat="0" applyFill="0" applyAlignment="0" applyProtection="0"/>
    <xf numFmtId="0" fontId="22" fillId="0" borderId="0" applyNumberFormat="0" applyFill="0" applyBorder="0" applyAlignment="0"/>
    <xf numFmtId="0" fontId="23" fillId="18" borderId="0" applyNumberFormat="0" applyBorder="0" applyAlignment="0" applyProtection="0"/>
    <xf numFmtId="0" fontId="8" fillId="0" borderId="0"/>
    <xf numFmtId="0" fontId="8" fillId="18" borderId="9" applyNumberFormat="0" applyFont="0" applyAlignment="0" applyProtection="0"/>
    <xf numFmtId="0" fontId="24" fillId="8" borderId="10" applyNumberFormat="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0" fontId="25" fillId="0" borderId="0" applyNumberFormat="0" applyFill="0" applyBorder="0" applyAlignment="0" applyProtection="0"/>
    <xf numFmtId="0" fontId="26" fillId="0" borderId="11" applyNumberFormat="0" applyFill="0" applyAlignment="0" applyProtection="0"/>
    <xf numFmtId="0" fontId="27" fillId="0" borderId="0" applyNumberFormat="0" applyFill="0" applyBorder="0" applyAlignment="0" applyProtection="0"/>
    <xf numFmtId="0" fontId="31" fillId="0" borderId="0" applyNumberFormat="0" applyFill="0" applyBorder="0" applyAlignment="0" applyProtection="0"/>
    <xf numFmtId="43" fontId="1" fillId="0" borderId="0" applyFont="0" applyFill="0" applyBorder="0" applyAlignment="0" applyProtection="0"/>
  </cellStyleXfs>
  <cellXfs count="172">
    <xf numFmtId="0" fontId="0" fillId="0" borderId="0" xfId="0"/>
    <xf numFmtId="0" fontId="1" fillId="2" borderId="0" xfId="0" applyFont="1" applyFill="1"/>
    <xf numFmtId="0" fontId="6" fillId="2" borderId="0" xfId="0" applyFont="1" applyFill="1" applyProtection="1">
      <protection locked="0"/>
    </xf>
    <xf numFmtId="0" fontId="6" fillId="2" borderId="0" xfId="0" applyFont="1" applyFill="1"/>
    <xf numFmtId="0" fontId="1" fillId="2" borderId="1" xfId="0" applyFont="1" applyFill="1" applyBorder="1" applyAlignment="1" applyProtection="1">
      <alignment wrapText="1"/>
      <protection locked="0"/>
    </xf>
    <xf numFmtId="0" fontId="3" fillId="2" borderId="1" xfId="0" applyFont="1" applyFill="1" applyBorder="1" applyAlignment="1" applyProtection="1">
      <alignment wrapText="1"/>
      <protection locked="0"/>
    </xf>
    <xf numFmtId="0" fontId="4" fillId="3" borderId="1" xfId="0" applyFont="1" applyFill="1" applyBorder="1" applyProtection="1">
      <protection locked="0"/>
    </xf>
    <xf numFmtId="9" fontId="5" fillId="4" borderId="1" xfId="1" applyFont="1" applyFill="1" applyBorder="1" applyAlignment="1" applyProtection="1">
      <alignment horizontal="right" vertical="center"/>
      <protection locked="0"/>
    </xf>
    <xf numFmtId="0" fontId="1" fillId="2" borderId="0" xfId="0" applyFont="1" applyFill="1" applyAlignment="1">
      <alignment wrapText="1"/>
    </xf>
    <xf numFmtId="0" fontId="3" fillId="2" borderId="1" xfId="0" applyFont="1" applyFill="1" applyBorder="1" applyAlignment="1" applyProtection="1">
      <alignment horizontal="left" vertical="center" wrapText="1"/>
      <protection locked="0"/>
    </xf>
    <xf numFmtId="0" fontId="3" fillId="2" borderId="0" xfId="0" applyFont="1" applyFill="1"/>
    <xf numFmtId="0" fontId="0" fillId="2" borderId="0" xfId="0" applyFill="1"/>
    <xf numFmtId="0" fontId="9" fillId="0" borderId="0" xfId="0" applyFont="1" applyAlignment="1">
      <alignment horizontal="center" wrapText="1"/>
    </xf>
    <xf numFmtId="0" fontId="9" fillId="0" borderId="0" xfId="0" applyFont="1" applyAlignment="1">
      <alignment horizontal="center" vertical="center" wrapText="1"/>
    </xf>
    <xf numFmtId="0" fontId="9" fillId="0" borderId="0" xfId="0" applyFont="1" applyAlignment="1">
      <alignment vertical="center" wrapText="1"/>
    </xf>
    <xf numFmtId="9" fontId="1" fillId="2" borderId="1" xfId="1" applyFont="1" applyFill="1" applyBorder="1" applyAlignment="1" applyProtection="1">
      <alignment horizontal="center"/>
    </xf>
    <xf numFmtId="0" fontId="28" fillId="0" borderId="0" xfId="0" applyFont="1"/>
    <xf numFmtId="9" fontId="5" fillId="4" borderId="1" xfId="1" applyFont="1" applyFill="1" applyBorder="1" applyAlignment="1" applyProtection="1">
      <alignment horizontal="center" vertical="center"/>
      <protection locked="0"/>
    </xf>
    <xf numFmtId="0" fontId="0" fillId="2" borderId="1" xfId="0" applyFill="1" applyBorder="1" applyAlignment="1" applyProtection="1">
      <alignment wrapText="1"/>
      <protection locked="0"/>
    </xf>
    <xf numFmtId="9" fontId="1" fillId="4" borderId="1" xfId="1" applyFont="1" applyFill="1" applyBorder="1" applyAlignment="1" applyProtection="1">
      <alignment horizontal="center" vertical="center"/>
      <protection locked="0"/>
    </xf>
    <xf numFmtId="0" fontId="0" fillId="0" borderId="1" xfId="0" applyBorder="1"/>
    <xf numFmtId="0" fontId="0" fillId="0" borderId="1" xfId="0" applyBorder="1" applyAlignment="1">
      <alignment wrapText="1"/>
    </xf>
    <xf numFmtId="0" fontId="0" fillId="0" borderId="0" xfId="0" applyAlignment="1">
      <alignment wrapText="1"/>
    </xf>
    <xf numFmtId="3" fontId="3"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3" fontId="1" fillId="2" borderId="2" xfId="0" applyNumberFormat="1" applyFont="1" applyFill="1" applyBorder="1" applyAlignment="1">
      <alignment horizontal="center"/>
    </xf>
    <xf numFmtId="3" fontId="1" fillId="2" borderId="1" xfId="0" applyNumberFormat="1" applyFont="1" applyFill="1" applyBorder="1" applyAlignment="1">
      <alignment horizontal="center"/>
    </xf>
    <xf numFmtId="0" fontId="2" fillId="3" borderId="1" xfId="0"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3" fontId="1" fillId="2" borderId="2" xfId="0" applyNumberFormat="1" applyFont="1" applyFill="1" applyBorder="1" applyAlignment="1">
      <alignment horizontal="center" vertical="center"/>
    </xf>
    <xf numFmtId="0" fontId="6" fillId="2" borderId="0" xfId="0" applyFont="1" applyFill="1" applyAlignment="1">
      <alignment horizontal="center" vertical="center"/>
    </xf>
    <xf numFmtId="3" fontId="33" fillId="2" borderId="1" xfId="0" applyNumberFormat="1" applyFont="1" applyFill="1" applyBorder="1" applyAlignment="1">
      <alignment horizontal="center" vertical="center"/>
    </xf>
    <xf numFmtId="9" fontId="1" fillId="2" borderId="1" xfId="1" applyFont="1" applyFill="1" applyBorder="1" applyAlignment="1" applyProtection="1">
      <alignment horizontal="center" vertical="center"/>
    </xf>
    <xf numFmtId="3" fontId="33" fillId="2" borderId="0" xfId="0" applyNumberFormat="1" applyFont="1" applyFill="1" applyAlignment="1">
      <alignment horizontal="center" vertical="center"/>
    </xf>
    <xf numFmtId="3" fontId="1" fillId="2" borderId="0" xfId="0" applyNumberFormat="1" applyFont="1" applyFill="1" applyAlignment="1">
      <alignment horizontal="center" vertical="center"/>
    </xf>
    <xf numFmtId="3" fontId="0" fillId="4"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8" fillId="2" borderId="0" xfId="0" applyFont="1" applyFill="1" applyAlignment="1">
      <alignment horizontal="center" vertical="center"/>
    </xf>
    <xf numFmtId="0" fontId="2" fillId="3" borderId="20" xfId="0" applyFont="1" applyFill="1" applyBorder="1" applyAlignment="1" applyProtection="1">
      <alignment horizontal="center" vertical="center"/>
      <protection locked="0"/>
    </xf>
    <xf numFmtId="0" fontId="0" fillId="0" borderId="20" xfId="0" applyBorder="1"/>
    <xf numFmtId="3" fontId="2" fillId="3"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left" indent="3"/>
      <protection locked="0"/>
    </xf>
    <xf numFmtId="0" fontId="1" fillId="2" borderId="2" xfId="0" applyFont="1" applyFill="1" applyBorder="1" applyAlignment="1" applyProtection="1">
      <alignment horizontal="left" indent="3"/>
      <protection locked="0"/>
    </xf>
    <xf numFmtId="0" fontId="0" fillId="2" borderId="1" xfId="0" applyFill="1" applyBorder="1" applyAlignment="1" applyProtection="1">
      <alignment horizontal="left" indent="3"/>
      <protection locked="0"/>
    </xf>
    <xf numFmtId="0" fontId="1" fillId="2" borderId="1" xfId="0" applyFont="1" applyFill="1" applyBorder="1" applyAlignment="1">
      <alignment horizontal="left" indent="3"/>
    </xf>
    <xf numFmtId="9" fontId="0" fillId="4" borderId="1" xfId="1" applyFont="1" applyFill="1" applyBorder="1" applyAlignment="1" applyProtection="1">
      <alignment horizontal="center" vertical="center"/>
      <protection locked="0"/>
    </xf>
    <xf numFmtId="166" fontId="1" fillId="2" borderId="0" xfId="57" applyNumberFormat="1" applyFont="1" applyFill="1"/>
    <xf numFmtId="166" fontId="1" fillId="2" borderId="0" xfId="0" applyNumberFormat="1" applyFont="1" applyFill="1"/>
    <xf numFmtId="9" fontId="1" fillId="2" borderId="1" xfId="1" applyFont="1" applyFill="1" applyBorder="1" applyAlignment="1">
      <alignment horizontal="center" vertical="center"/>
    </xf>
    <xf numFmtId="0" fontId="35" fillId="0" borderId="0" xfId="0" applyFont="1"/>
    <xf numFmtId="0" fontId="36" fillId="0" borderId="0" xfId="0" applyFont="1"/>
    <xf numFmtId="0" fontId="6" fillId="2" borderId="0" xfId="0" applyFont="1" applyFill="1" applyAlignment="1">
      <alignment horizontal="left" vertical="top" wrapText="1"/>
    </xf>
    <xf numFmtId="0" fontId="29" fillId="0" borderId="18" xfId="0" applyFont="1" applyBorder="1" applyAlignment="1">
      <alignment vertical="center"/>
    </xf>
    <xf numFmtId="0" fontId="4" fillId="3" borderId="13" xfId="0" applyFont="1" applyFill="1" applyBorder="1" applyAlignment="1">
      <alignment horizontal="left"/>
    </xf>
    <xf numFmtId="0" fontId="4" fillId="3" borderId="14" xfId="0" applyFont="1" applyFill="1" applyBorder="1" applyAlignment="1">
      <alignment horizontal="left"/>
    </xf>
    <xf numFmtId="0" fontId="2" fillId="3" borderId="15" xfId="0" applyFont="1" applyFill="1" applyBorder="1" applyAlignment="1">
      <alignment horizontal="left"/>
    </xf>
    <xf numFmtId="0" fontId="2" fillId="3" borderId="0" xfId="0" applyFont="1" applyFill="1" applyAlignment="1">
      <alignment horizontal="left"/>
    </xf>
    <xf numFmtId="0" fontId="4" fillId="3" borderId="16" xfId="0" applyFont="1" applyFill="1" applyBorder="1" applyAlignment="1">
      <alignment horizontal="left"/>
    </xf>
    <xf numFmtId="0" fontId="39" fillId="3" borderId="0" xfId="56" applyFont="1" applyFill="1" applyBorder="1" applyAlignment="1"/>
    <xf numFmtId="0" fontId="39" fillId="3" borderId="16" xfId="56" applyFont="1" applyFill="1" applyBorder="1" applyAlignment="1"/>
    <xf numFmtId="0" fontId="4" fillId="3" borderId="15" xfId="0" applyFont="1" applyFill="1" applyBorder="1" applyAlignment="1">
      <alignment horizontal="left"/>
    </xf>
    <xf numFmtId="0" fontId="4" fillId="3" borderId="0" xfId="0" applyFont="1" applyFill="1" applyAlignment="1">
      <alignment horizontal="left"/>
    </xf>
    <xf numFmtId="2" fontId="39" fillId="3" borderId="0" xfId="56" applyNumberFormat="1" applyFont="1" applyFill="1" applyBorder="1" applyAlignment="1"/>
    <xf numFmtId="2" fontId="39" fillId="3" borderId="16" xfId="56" applyNumberFormat="1" applyFont="1" applyFill="1" applyBorder="1" applyAlignment="1"/>
    <xf numFmtId="0" fontId="4" fillId="3" borderId="18" xfId="0" applyFont="1" applyFill="1" applyBorder="1" applyAlignment="1">
      <alignment horizontal="left"/>
    </xf>
    <xf numFmtId="0" fontId="4" fillId="3" borderId="19" xfId="0" applyFont="1" applyFill="1" applyBorder="1" applyAlignment="1">
      <alignment horizontal="left"/>
    </xf>
    <xf numFmtId="3" fontId="1" fillId="2" borderId="0" xfId="0" applyNumberFormat="1" applyFont="1" applyFill="1"/>
    <xf numFmtId="3" fontId="0" fillId="0" borderId="0" xfId="0" applyNumberFormat="1"/>
    <xf numFmtId="0" fontId="41" fillId="2" borderId="0" xfId="0" applyFont="1" applyFill="1" applyAlignment="1">
      <alignment horizontal="left" vertical="top" wrapText="1"/>
    </xf>
    <xf numFmtId="9" fontId="1" fillId="2" borderId="21" xfId="1" applyFont="1" applyFill="1" applyBorder="1" applyAlignment="1">
      <alignment horizontal="center" vertical="center"/>
    </xf>
    <xf numFmtId="0" fontId="1" fillId="2" borderId="21" xfId="0" applyFont="1" applyFill="1" applyBorder="1" applyAlignment="1">
      <alignment horizontal="center" vertical="center"/>
    </xf>
    <xf numFmtId="0" fontId="3" fillId="2" borderId="18" xfId="0" applyFont="1" applyFill="1" applyBorder="1" applyAlignment="1" applyProtection="1">
      <alignment horizontal="left" wrapText="1"/>
      <protection locked="0"/>
    </xf>
    <xf numFmtId="1" fontId="1" fillId="4" borderId="22" xfId="0" applyNumberFormat="1"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3" fillId="2" borderId="18" xfId="0" applyFont="1" applyFill="1" applyBorder="1" applyAlignment="1" applyProtection="1">
      <alignment wrapText="1"/>
      <protection locked="0"/>
    </xf>
    <xf numFmtId="0" fontId="42" fillId="0" borderId="0" xfId="0" applyFont="1"/>
    <xf numFmtId="0" fontId="43" fillId="3" borderId="20" xfId="0" applyFont="1" applyFill="1" applyBorder="1" applyProtection="1">
      <protection locked="0"/>
    </xf>
    <xf numFmtId="0" fontId="44" fillId="3" borderId="1" xfId="0" applyFont="1" applyFill="1" applyBorder="1" applyAlignment="1" applyProtection="1">
      <alignment horizontal="center" vertical="center"/>
      <protection locked="0"/>
    </xf>
    <xf numFmtId="0" fontId="45" fillId="2" borderId="1" xfId="0" applyFont="1" applyFill="1" applyBorder="1" applyAlignment="1" applyProtection="1">
      <alignment vertical="center" wrapText="1"/>
      <protection locked="0"/>
    </xf>
    <xf numFmtId="3" fontId="45" fillId="2" borderId="1" xfId="0" applyNumberFormat="1" applyFont="1" applyFill="1" applyBorder="1" applyAlignment="1">
      <alignment horizontal="center" vertical="center"/>
    </xf>
    <xf numFmtId="0" fontId="6" fillId="2" borderId="2" xfId="0" applyFont="1" applyFill="1" applyBorder="1" applyAlignment="1" applyProtection="1">
      <alignment horizontal="left" vertical="center" wrapText="1" indent="3"/>
      <protection locked="0"/>
    </xf>
    <xf numFmtId="3" fontId="6" fillId="2" borderId="2"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6" fillId="2" borderId="24" xfId="0" applyFont="1" applyFill="1" applyBorder="1" applyAlignment="1" applyProtection="1">
      <alignment horizontal="left" vertical="center" wrapText="1" indent="3"/>
      <protection locked="0"/>
    </xf>
    <xf numFmtId="3" fontId="6" fillId="2" borderId="24" xfId="0" applyNumberFormat="1" applyFont="1" applyFill="1" applyBorder="1" applyAlignment="1">
      <alignment horizontal="center" vertical="center"/>
    </xf>
    <xf numFmtId="3" fontId="45" fillId="2" borderId="23" xfId="0" applyNumberFormat="1" applyFont="1" applyFill="1" applyBorder="1" applyAlignment="1">
      <alignment horizontal="center" vertical="center"/>
    </xf>
    <xf numFmtId="0" fontId="45" fillId="2" borderId="26" xfId="0" applyFont="1" applyFill="1" applyBorder="1" applyAlignment="1" applyProtection="1">
      <alignment vertical="center" wrapText="1"/>
      <protection locked="0"/>
    </xf>
    <xf numFmtId="3" fontId="45" fillId="2" borderId="25" xfId="0" applyNumberFormat="1" applyFont="1" applyFill="1" applyBorder="1" applyAlignment="1">
      <alignment horizontal="center" vertical="center"/>
    </xf>
    <xf numFmtId="0" fontId="6" fillId="2" borderId="27" xfId="0" applyFont="1" applyFill="1" applyBorder="1" applyAlignment="1" applyProtection="1">
      <alignment horizontal="left" vertical="center" wrapText="1" indent="3"/>
      <protection locked="0"/>
    </xf>
    <xf numFmtId="0" fontId="43" fillId="3" borderId="1" xfId="0" applyFont="1" applyFill="1" applyBorder="1" applyProtection="1">
      <protection locked="0"/>
    </xf>
    <xf numFmtId="0" fontId="42" fillId="2" borderId="1" xfId="0" applyFont="1" applyFill="1" applyBorder="1" applyAlignment="1" applyProtection="1">
      <alignment horizontal="left" indent="3"/>
      <protection locked="0"/>
    </xf>
    <xf numFmtId="3" fontId="42" fillId="2" borderId="1" xfId="0" applyNumberFormat="1" applyFont="1" applyFill="1" applyBorder="1" applyAlignment="1">
      <alignment horizontal="center" vertical="center"/>
    </xf>
    <xf numFmtId="3" fontId="46" fillId="2" borderId="1" xfId="0" applyNumberFormat="1" applyFont="1" applyFill="1" applyBorder="1" applyAlignment="1">
      <alignment horizontal="center" vertical="center"/>
    </xf>
    <xf numFmtId="0" fontId="44" fillId="3" borderId="1" xfId="0" applyFont="1" applyFill="1" applyBorder="1" applyAlignment="1" applyProtection="1">
      <alignment horizontal="center"/>
      <protection locked="0"/>
    </xf>
    <xf numFmtId="0" fontId="6" fillId="2" borderId="2" xfId="0" applyFont="1" applyFill="1" applyBorder="1" applyAlignment="1" applyProtection="1">
      <alignment horizontal="left" vertical="center" wrapText="1" indent="4"/>
      <protection locked="0"/>
    </xf>
    <xf numFmtId="0" fontId="6" fillId="2" borderId="24" xfId="0" applyFont="1" applyFill="1" applyBorder="1" applyAlignment="1" applyProtection="1">
      <alignment horizontal="left" vertical="center" wrapText="1" indent="4"/>
      <protection locked="0"/>
    </xf>
    <xf numFmtId="0" fontId="45" fillId="2" borderId="2" xfId="0" applyFont="1" applyFill="1" applyBorder="1" applyAlignment="1" applyProtection="1">
      <alignment vertical="center" wrapText="1"/>
      <protection locked="0"/>
    </xf>
    <xf numFmtId="3" fontId="45" fillId="2" borderId="2" xfId="0" applyNumberFormat="1" applyFont="1" applyFill="1" applyBorder="1" applyAlignment="1">
      <alignment horizontal="center" vertical="center"/>
    </xf>
    <xf numFmtId="0" fontId="45" fillId="2" borderId="25" xfId="0" applyFont="1" applyFill="1" applyBorder="1" applyAlignment="1" applyProtection="1">
      <alignment horizontal="left" vertical="center" wrapText="1"/>
      <protection locked="0"/>
    </xf>
    <xf numFmtId="0" fontId="34" fillId="0" borderId="18" xfId="0" applyFont="1" applyBorder="1" applyAlignment="1">
      <alignment vertical="center"/>
    </xf>
    <xf numFmtId="0" fontId="4" fillId="3" borderId="15" xfId="56" applyFont="1" applyFill="1" applyBorder="1" applyAlignment="1"/>
    <xf numFmtId="0" fontId="0" fillId="0" borderId="29" xfId="0" applyBorder="1"/>
    <xf numFmtId="4" fontId="45" fillId="2" borderId="1"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6" fillId="2" borderId="24" xfId="0" applyNumberFormat="1" applyFont="1" applyFill="1" applyBorder="1" applyAlignment="1">
      <alignment horizontal="center" vertical="center"/>
    </xf>
    <xf numFmtId="4" fontId="45" fillId="2" borderId="2" xfId="0" applyNumberFormat="1" applyFont="1" applyFill="1" applyBorder="1" applyAlignment="1">
      <alignment horizontal="center" vertical="center"/>
    </xf>
    <xf numFmtId="4" fontId="45" fillId="2" borderId="25"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4" fontId="45" fillId="2" borderId="23" xfId="0" applyNumberFormat="1" applyFont="1" applyFill="1" applyBorder="1" applyAlignment="1">
      <alignment horizontal="center" vertical="center"/>
    </xf>
    <xf numFmtId="0" fontId="43" fillId="3" borderId="20" xfId="0" applyFont="1" applyFill="1" applyBorder="1" applyAlignment="1" applyProtection="1">
      <alignment horizontal="left" wrapText="1"/>
      <protection locked="0"/>
    </xf>
    <xf numFmtId="0" fontId="47" fillId="3" borderId="12" xfId="0" applyFont="1" applyFill="1" applyBorder="1" applyAlignment="1">
      <alignment horizontal="left"/>
    </xf>
    <xf numFmtId="0" fontId="38" fillId="2" borderId="12" xfId="0" applyFont="1" applyFill="1" applyBorder="1" applyAlignment="1">
      <alignment horizontal="left" vertical="top" wrapText="1"/>
    </xf>
    <xf numFmtId="0" fontId="38" fillId="2" borderId="13" xfId="0" applyFont="1" applyFill="1" applyBorder="1" applyAlignment="1">
      <alignment horizontal="left" vertical="top" wrapText="1"/>
    </xf>
    <xf numFmtId="0" fontId="38" fillId="2" borderId="14" xfId="0" applyFont="1" applyFill="1" applyBorder="1" applyAlignment="1">
      <alignment horizontal="left" vertical="top" wrapText="1"/>
    </xf>
    <xf numFmtId="0" fontId="38" fillId="2" borderId="15" xfId="0" applyFont="1" applyFill="1" applyBorder="1" applyAlignment="1">
      <alignment horizontal="left" vertical="top" wrapText="1"/>
    </xf>
    <xf numFmtId="0" fontId="38" fillId="2" borderId="0" xfId="0" applyFont="1" applyFill="1" applyAlignment="1">
      <alignment horizontal="left" vertical="top" wrapText="1"/>
    </xf>
    <xf numFmtId="0" fontId="38" fillId="2" borderId="16" xfId="0" applyFont="1" applyFill="1" applyBorder="1" applyAlignment="1">
      <alignment horizontal="left" vertical="top" wrapText="1"/>
    </xf>
    <xf numFmtId="0" fontId="38" fillId="2" borderId="17" xfId="0" applyFont="1" applyFill="1" applyBorder="1" applyAlignment="1">
      <alignment horizontal="left" vertical="top" wrapText="1"/>
    </xf>
    <xf numFmtId="0" fontId="38" fillId="2" borderId="18" xfId="0" applyFont="1" applyFill="1" applyBorder="1" applyAlignment="1">
      <alignment horizontal="left" vertical="top" wrapText="1"/>
    </xf>
    <xf numFmtId="0" fontId="38" fillId="2" borderId="19" xfId="0" applyFont="1" applyFill="1" applyBorder="1" applyAlignment="1">
      <alignment horizontal="left" vertical="top" wrapText="1"/>
    </xf>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0" fillId="4" borderId="22" xfId="0" applyFill="1" applyBorder="1" applyAlignment="1">
      <alignment horizontal="left" vertical="center" wrapText="1"/>
    </xf>
    <xf numFmtId="0" fontId="30" fillId="2" borderId="0" xfId="0" applyFont="1" applyFill="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29" fillId="0" borderId="18" xfId="0" applyFont="1" applyBorder="1" applyAlignment="1">
      <alignment horizontal="left" vertical="center"/>
    </xf>
    <xf numFmtId="0" fontId="1" fillId="2" borderId="20"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center"/>
      <protection locked="0"/>
    </xf>
    <xf numFmtId="0" fontId="4" fillId="3" borderId="0" xfId="0" applyFont="1" applyFill="1" applyAlignment="1" applyProtection="1">
      <alignment horizontal="center"/>
      <protection locked="0"/>
    </xf>
    <xf numFmtId="0" fontId="41"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0" xfId="0" applyFont="1" applyFill="1" applyAlignment="1">
      <alignment horizontal="left" vertical="top" wrapText="1"/>
    </xf>
    <xf numFmtId="0" fontId="6" fillId="2" borderId="16"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xf numFmtId="0" fontId="3" fillId="2" borderId="18" xfId="0" applyFont="1" applyFill="1" applyBorder="1" applyAlignment="1" applyProtection="1">
      <alignment horizontal="left" wrapText="1"/>
      <protection locked="0"/>
    </xf>
    <xf numFmtId="0" fontId="34" fillId="0" borderId="0" xfId="0" applyFont="1" applyAlignment="1">
      <alignment horizontal="left" vertical="center" wrapText="1"/>
    </xf>
    <xf numFmtId="0" fontId="6" fillId="2" borderId="13" xfId="0" applyFont="1" applyFill="1" applyBorder="1" applyAlignment="1" applyProtection="1">
      <alignment horizontal="left" wrapText="1"/>
      <protection locked="0"/>
    </xf>
    <xf numFmtId="0" fontId="3" fillId="2" borderId="1" xfId="0" applyFont="1" applyFill="1" applyBorder="1" applyAlignment="1" applyProtection="1">
      <alignment horizontal="left" vertical="center"/>
      <protection locked="0"/>
    </xf>
    <xf numFmtId="0" fontId="6" fillId="2" borderId="28"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2" borderId="2" xfId="0" applyFont="1" applyFill="1" applyBorder="1" applyAlignment="1">
      <alignment horizontal="left" vertical="top" wrapText="1"/>
    </xf>
    <xf numFmtId="0" fontId="3" fillId="2" borderId="1" xfId="0" applyFont="1" applyFill="1" applyBorder="1" applyAlignment="1">
      <alignment horizontal="left" vertical="center"/>
    </xf>
    <xf numFmtId="0" fontId="45" fillId="2" borderId="18" xfId="0" applyFont="1" applyFill="1" applyBorder="1" applyAlignment="1" applyProtection="1">
      <alignment horizontal="left" wrapText="1"/>
      <protection locked="0"/>
    </xf>
    <xf numFmtId="0" fontId="45" fillId="2" borderId="1" xfId="0" applyFont="1" applyFill="1" applyBorder="1" applyAlignment="1" applyProtection="1">
      <alignment horizontal="left" vertical="center"/>
      <protection locked="0"/>
    </xf>
    <xf numFmtId="0" fontId="40" fillId="2" borderId="0" xfId="0" applyFont="1" applyFill="1" applyAlignment="1" applyProtection="1">
      <alignment horizontal="left" vertical="center" wrapText="1"/>
      <protection locked="0"/>
    </xf>
    <xf numFmtId="0" fontId="34" fillId="0" borderId="0" xfId="0" applyFont="1" applyAlignment="1">
      <alignment horizontal="left" vertical="center"/>
    </xf>
    <xf numFmtId="0" fontId="34" fillId="0" borderId="18" xfId="0" applyFont="1" applyBorder="1" applyAlignment="1">
      <alignment horizontal="left" vertical="center"/>
    </xf>
    <xf numFmtId="0" fontId="41" fillId="2" borderId="13" xfId="0" applyFont="1" applyFill="1" applyBorder="1" applyAlignment="1">
      <alignment horizontal="left" vertical="top" wrapText="1"/>
    </xf>
    <xf numFmtId="0" fontId="41" fillId="2" borderId="14" xfId="0" applyFont="1" applyFill="1" applyBorder="1" applyAlignment="1">
      <alignment horizontal="left" vertical="top" wrapText="1"/>
    </xf>
    <xf numFmtId="0" fontId="41" fillId="2" borderId="17" xfId="0" applyFont="1" applyFill="1" applyBorder="1" applyAlignment="1">
      <alignment horizontal="left" vertical="top" wrapText="1"/>
    </xf>
    <xf numFmtId="0" fontId="41" fillId="2" borderId="18" xfId="0" applyFont="1" applyFill="1" applyBorder="1" applyAlignment="1">
      <alignment horizontal="left" vertical="top" wrapText="1"/>
    </xf>
    <xf numFmtId="0" fontId="41" fillId="2" borderId="19" xfId="0" applyFont="1" applyFill="1" applyBorder="1" applyAlignment="1">
      <alignment horizontal="left" vertical="top" wrapText="1"/>
    </xf>
    <xf numFmtId="0" fontId="3" fillId="2" borderId="1" xfId="0" applyFont="1" applyFill="1" applyBorder="1" applyAlignment="1" applyProtection="1">
      <alignment horizontal="left" wrapText="1"/>
      <protection locked="0"/>
    </xf>
    <xf numFmtId="0" fontId="9" fillId="2" borderId="28"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2" xfId="0" applyFont="1" applyFill="1" applyBorder="1" applyAlignment="1">
      <alignment horizontal="left" vertical="top" wrapText="1"/>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protection locked="0"/>
    </xf>
    <xf numFmtId="3" fontId="0" fillId="4" borderId="1" xfId="0" applyNumberForma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wrapText="1"/>
      <protection locked="0"/>
    </xf>
  </cellXfs>
  <cellStyles count="58">
    <cellStyle name="20% - Accent1 2" xfId="3" xr:uid="{AAAC06B0-B144-4F4E-8852-54A99C651102}"/>
    <cellStyle name="20% - Accent2 2" xfId="4" xr:uid="{0509A802-5B1F-426C-9713-B4C1A29078A6}"/>
    <cellStyle name="20% - Accent3 2" xfId="5" xr:uid="{B172E8C9-F045-421E-A049-C9CBB586407A}"/>
    <cellStyle name="20% - Accent4 2" xfId="6" xr:uid="{07871F3B-AB53-4B39-B990-2EEE26380C85}"/>
    <cellStyle name="20% - Accent5 2" xfId="7" xr:uid="{5B5AAD57-19A6-45BA-B446-31F02DDC454B}"/>
    <cellStyle name="20% - Accent6 2" xfId="8" xr:uid="{8994B27A-5974-445B-A9A5-E7AB3941DB00}"/>
    <cellStyle name="40% - Accent1 2" xfId="9" xr:uid="{4135AAB6-59C0-405A-B07D-E8D464F242D2}"/>
    <cellStyle name="40% - Accent2 2" xfId="10" xr:uid="{AF40B542-B27B-42D8-9A73-8485ECF764F3}"/>
    <cellStyle name="40% - Accent3 2" xfId="11" xr:uid="{0CE34EC1-7791-447F-BF85-79A178E7BFA3}"/>
    <cellStyle name="40% - Accent4 2" xfId="12" xr:uid="{8E18F426-9CDA-4D68-93E3-75F3E19EDDFB}"/>
    <cellStyle name="40% - Accent5 2" xfId="13" xr:uid="{BE6D89D9-37F2-41CA-8316-2B1DBAE5B7C3}"/>
    <cellStyle name="40% - Accent6 2" xfId="14" xr:uid="{54DB46EE-E70A-424D-A63F-A873F2384EB3}"/>
    <cellStyle name="60% - Accent1 2" xfId="15" xr:uid="{7F3DDF52-5F59-434E-8EA9-5387080BA978}"/>
    <cellStyle name="60% - Accent2 2" xfId="16" xr:uid="{8333F934-2504-4686-BF47-A57363B69C06}"/>
    <cellStyle name="60% - Accent3 2" xfId="17" xr:uid="{1572C8B3-BA1B-475E-BB81-CDB37733D55C}"/>
    <cellStyle name="60% - Accent4 2" xfId="18" xr:uid="{4E31EAA5-87C2-46A4-9CE5-C096B45CD2AB}"/>
    <cellStyle name="60% - Accent5 2" xfId="19" xr:uid="{2037B201-DE22-4147-A530-A550338BA33A}"/>
    <cellStyle name="60% - Accent6 2" xfId="20" xr:uid="{2FE7CC6B-4093-4464-9912-6D6449CACEB6}"/>
    <cellStyle name="Accent1 2" xfId="21" xr:uid="{89A5A611-4539-42E9-93B7-A9FE982F9778}"/>
    <cellStyle name="Accent2 2" xfId="22" xr:uid="{2035FCF3-E198-41D6-9ADC-53DDB4751955}"/>
    <cellStyle name="Accent3 2" xfId="23" xr:uid="{F2E1D41E-8F47-4C82-A65E-8AF09598F499}"/>
    <cellStyle name="Accent4 2" xfId="24" xr:uid="{EC584C94-58FB-4C44-A08F-06D17935E272}"/>
    <cellStyle name="Accent5 2" xfId="25" xr:uid="{AA2837D0-F676-4DC5-9029-DCEB5BFB26A2}"/>
    <cellStyle name="Accent6 2" xfId="26" xr:uid="{D96BF2E4-A0D2-46B9-8BD4-09EB60CE0097}"/>
    <cellStyle name="Bad 2" xfId="27" xr:uid="{5607CFE1-96B5-4AD0-B59B-395D8DE6777D}"/>
    <cellStyle name="Calculation 2" xfId="28" xr:uid="{FDA72BB3-84B5-4F48-B262-49B5594889D6}"/>
    <cellStyle name="Check Cell 2" xfId="29" xr:uid="{20F7C3B2-D488-4D5B-AC1F-BDDC1C7DCAE4}"/>
    <cellStyle name="Comma 2" xfId="30" xr:uid="{063B6141-F523-49D3-A5D6-08C7196A5898}"/>
    <cellStyle name="Comma 3" xfId="31" xr:uid="{F3D861EE-5EFD-497E-BE10-383324904433}"/>
    <cellStyle name="Currency 2" xfId="32" xr:uid="{3D4F0C15-AD69-46A2-9CA0-78E448C686D4}"/>
    <cellStyle name="Currency 3" xfId="33" xr:uid="{DCBC67D7-36C4-4867-8A0B-25283F3D1B7F}"/>
    <cellStyle name="default" xfId="34" xr:uid="{EC3AC5A4-EB54-4FE3-BB03-1536D0EA5CCE}"/>
    <cellStyle name="Explanatory Text 2" xfId="35" xr:uid="{C0125978-FDCF-4630-8D09-2CB0362C4699}"/>
    <cellStyle name="Good 2" xfId="36" xr:uid="{55F6B905-2E6C-4F9A-915D-A5218C5F19CB}"/>
    <cellStyle name="Heading 1 2" xfId="37" xr:uid="{32B3BE48-E234-4AAE-A0B9-77EF29403004}"/>
    <cellStyle name="Heading 2 2" xfId="38" xr:uid="{CBE2DF23-D3EC-4FA4-B5CB-71B8FDB74A72}"/>
    <cellStyle name="Heading 3 2" xfId="39" xr:uid="{6D308980-DD32-4129-9114-76E27E0FE144}"/>
    <cellStyle name="Heading 4 2" xfId="40" xr:uid="{060FADBE-6E3B-465C-941E-B564C670A285}"/>
    <cellStyle name="Hyperkobling" xfId="56" builtinId="8"/>
    <cellStyle name="Input 2" xfId="41" xr:uid="{57D57E50-C588-4ABB-B880-D4D42E05DEDB}"/>
    <cellStyle name="Komma" xfId="57" builtinId="3"/>
    <cellStyle name="Linked Cell 2" xfId="42" xr:uid="{52C1DBDC-4E75-4F77-AA20-9A83D4042C54}"/>
    <cellStyle name="Locked" xfId="43" xr:uid="{AC8F64BE-1207-4696-9765-8AF10D9CFD74}"/>
    <cellStyle name="Neutral 2" xfId="44" xr:uid="{F5F9A5A0-6CE6-454B-BA14-288203346C54}"/>
    <cellStyle name="Normal" xfId="0" builtinId="0"/>
    <cellStyle name="Normal 2" xfId="2" xr:uid="{E85FCA6A-7CB4-466C-9BD8-BA00CE2F1B6A}"/>
    <cellStyle name="Normal 3" xfId="45" xr:uid="{8CD42632-36F0-42E5-92FB-57FB657D31F6}"/>
    <cellStyle name="Note 2" xfId="46" xr:uid="{C3B61555-331B-4EBE-AE29-837F465A1114}"/>
    <cellStyle name="Output 2" xfId="47" xr:uid="{E0946A4F-EE5F-426E-ADA4-BE50ADB7BDBB}"/>
    <cellStyle name="Percent 2" xfId="48" xr:uid="{0888D25D-D3B3-4748-8EE7-68C897DF3BD5}"/>
    <cellStyle name="Percent 2 2" xfId="49" xr:uid="{CAD522CC-A367-4EFA-993B-C7525D1E2D16}"/>
    <cellStyle name="Percent 3" xfId="50" xr:uid="{CCDD6243-4FCE-44D0-89C5-FBD82B0FB87C}"/>
    <cellStyle name="Percent 4" xfId="51" xr:uid="{9B44D725-5AB4-4314-A548-479161007C53}"/>
    <cellStyle name="Percent 5" xfId="52" xr:uid="{EDBE970F-9DBB-4C6D-BC76-03724D5F61CD}"/>
    <cellStyle name="Prosent" xfId="1" builtinId="5"/>
    <cellStyle name="Title 2" xfId="53" xr:uid="{044DDE7F-DF0D-4505-9B7A-96A57E698E89}"/>
    <cellStyle name="Total 2" xfId="54" xr:uid="{01E2FF1A-ADF9-4635-A812-78EBDC8219FD}"/>
    <cellStyle name="Warning Text 2" xfId="55" xr:uid="{6DCFB1CE-5640-497D-9966-EF6EEEB42FCA}"/>
  </cellStyles>
  <dxfs count="0"/>
  <tableStyles count="0" defaultTableStyle="TableStyleMedium2" defaultPivotStyle="PivotStyleLight16"/>
  <colors>
    <mruColors>
      <color rgb="FF00778B"/>
      <color rgb="FFD6EBEE"/>
      <color rgb="FF9593CF"/>
      <color rgb="FFEAE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802947</xdr:colOff>
      <xdr:row>1</xdr:row>
      <xdr:rowOff>1000124</xdr:rowOff>
    </xdr:to>
    <xdr:pic>
      <xdr:nvPicPr>
        <xdr:cNvPr id="4" name="Bilde 3">
          <a:extLst>
            <a:ext uri="{FF2B5EF4-FFF2-40B4-BE49-F238E27FC236}">
              <a16:creationId xmlns:a16="http://schemas.microsoft.com/office/drawing/2014/main" id="{99A135D8-7962-65F4-AFF6-EA29C5D827F4}"/>
            </a:ext>
          </a:extLst>
        </xdr:cNvPr>
        <xdr:cNvPicPr>
          <a:picLocks noChangeAspect="1"/>
        </xdr:cNvPicPr>
      </xdr:nvPicPr>
      <xdr:blipFill>
        <a:blip xmlns:r="http://schemas.openxmlformats.org/officeDocument/2006/relationships" r:embed="rId1"/>
        <a:stretch>
          <a:fillRect/>
        </a:stretch>
      </xdr:blipFill>
      <xdr:spPr>
        <a:xfrm>
          <a:off x="361950" y="190500"/>
          <a:ext cx="2546022" cy="100012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03F3-DFFC-41E1-B845-876A7F948B8A}">
  <dimension ref="B2:P36"/>
  <sheetViews>
    <sheetView showGridLines="0" tabSelected="1" zoomScaleNormal="100" workbookViewId="0">
      <selection activeCell="P17" sqref="P17"/>
    </sheetView>
  </sheetViews>
  <sheetFormatPr baseColWidth="10" defaultColWidth="11.42578125" defaultRowHeight="15" x14ac:dyDescent="0.25"/>
  <cols>
    <col min="1" max="1" width="5.42578125" customWidth="1"/>
    <col min="2" max="2" width="26.140625" customWidth="1"/>
    <col min="3" max="3" width="12.85546875" customWidth="1"/>
    <col min="10" max="10" width="14.85546875" customWidth="1"/>
  </cols>
  <sheetData>
    <row r="2" spans="2:16" ht="80.25" customHeight="1" x14ac:dyDescent="0.65">
      <c r="B2" s="50"/>
    </row>
    <row r="3" spans="2:16" ht="26.25" x14ac:dyDescent="0.4">
      <c r="B3" s="51" t="s">
        <v>86</v>
      </c>
    </row>
    <row r="5" spans="2:16" ht="39.75" customHeight="1" x14ac:dyDescent="0.25">
      <c r="B5" s="112" t="s">
        <v>90</v>
      </c>
      <c r="C5" s="113"/>
      <c r="D5" s="113"/>
      <c r="E5" s="113"/>
      <c r="F5" s="113"/>
      <c r="G5" s="113"/>
      <c r="H5" s="113"/>
      <c r="I5" s="113"/>
      <c r="J5" s="113"/>
      <c r="K5" s="113"/>
      <c r="L5" s="114"/>
      <c r="M5" s="12"/>
      <c r="N5" s="12"/>
      <c r="O5" s="12"/>
      <c r="P5" s="12"/>
    </row>
    <row r="6" spans="2:16" ht="39.75" customHeight="1" x14ac:dyDescent="0.25">
      <c r="B6" s="115"/>
      <c r="C6" s="116"/>
      <c r="D6" s="116"/>
      <c r="E6" s="116"/>
      <c r="F6" s="116"/>
      <c r="G6" s="116"/>
      <c r="H6" s="116"/>
      <c r="I6" s="116"/>
      <c r="J6" s="116"/>
      <c r="K6" s="116"/>
      <c r="L6" s="117"/>
      <c r="M6" s="12"/>
      <c r="N6" s="13"/>
      <c r="O6" s="12"/>
      <c r="P6" s="12"/>
    </row>
    <row r="7" spans="2:16" ht="39.75" customHeight="1" x14ac:dyDescent="0.25">
      <c r="B7" s="115"/>
      <c r="C7" s="116"/>
      <c r="D7" s="116"/>
      <c r="E7" s="116"/>
      <c r="F7" s="116"/>
      <c r="G7" s="116"/>
      <c r="H7" s="116"/>
      <c r="I7" s="116"/>
      <c r="J7" s="116"/>
      <c r="K7" s="116"/>
      <c r="L7" s="117"/>
      <c r="M7" s="13"/>
      <c r="O7" s="13"/>
      <c r="P7" s="13"/>
    </row>
    <row r="8" spans="2:16" ht="39.75" customHeight="1" x14ac:dyDescent="0.25">
      <c r="B8" s="115"/>
      <c r="C8" s="116"/>
      <c r="D8" s="116"/>
      <c r="E8" s="116"/>
      <c r="F8" s="116"/>
      <c r="G8" s="116"/>
      <c r="H8" s="116"/>
      <c r="I8" s="116"/>
      <c r="J8" s="116"/>
      <c r="K8" s="116"/>
      <c r="L8" s="117"/>
      <c r="M8" s="13"/>
      <c r="N8" s="13"/>
      <c r="O8" s="13"/>
      <c r="P8" s="13"/>
    </row>
    <row r="9" spans="2:16" ht="39.75" customHeight="1" x14ac:dyDescent="0.25">
      <c r="B9" s="118"/>
      <c r="C9" s="119"/>
      <c r="D9" s="119"/>
      <c r="E9" s="119"/>
      <c r="F9" s="119"/>
      <c r="G9" s="119"/>
      <c r="H9" s="119"/>
      <c r="I9" s="119"/>
      <c r="J9" s="119"/>
      <c r="K9" s="119"/>
      <c r="L9" s="120"/>
      <c r="M9" s="13"/>
      <c r="N9" s="13"/>
      <c r="O9" s="13"/>
      <c r="P9" s="13"/>
    </row>
    <row r="10" spans="2:16" x14ac:dyDescent="0.25">
      <c r="B10" s="11"/>
      <c r="D10" s="14"/>
      <c r="E10" s="13"/>
      <c r="F10" s="13"/>
      <c r="G10" s="13"/>
      <c r="H10" s="13"/>
      <c r="I10" s="13"/>
      <c r="J10" s="13"/>
      <c r="K10" s="13"/>
      <c r="L10" s="13"/>
      <c r="M10" s="13"/>
      <c r="N10" s="13"/>
      <c r="O10" s="13"/>
      <c r="P10" s="13"/>
    </row>
    <row r="11" spans="2:16" x14ac:dyDescent="0.25">
      <c r="B11" s="17" t="s">
        <v>0</v>
      </c>
      <c r="D11" s="14"/>
      <c r="E11" s="14"/>
      <c r="F11" s="14"/>
      <c r="G11" s="14"/>
      <c r="H11" s="14"/>
      <c r="I11" s="14"/>
      <c r="J11" s="14"/>
      <c r="K11" s="14"/>
      <c r="L11" s="14"/>
      <c r="M11" s="13"/>
      <c r="N11" s="13"/>
      <c r="O11" s="13"/>
      <c r="P11" s="13"/>
    </row>
    <row r="12" spans="2:16" x14ac:dyDescent="0.25">
      <c r="D12" s="14"/>
      <c r="E12" s="14"/>
      <c r="F12" s="14"/>
      <c r="G12" s="14"/>
      <c r="H12" s="14"/>
      <c r="I12" s="14"/>
      <c r="J12" s="14"/>
      <c r="K12" s="14"/>
      <c r="L12" s="14"/>
    </row>
    <row r="13" spans="2:16" ht="15.75" customHeight="1" x14ac:dyDescent="0.25">
      <c r="B13" s="40" t="s">
        <v>1</v>
      </c>
      <c r="C13" s="121"/>
      <c r="D13" s="122"/>
      <c r="E13" s="122"/>
      <c r="F13" s="122"/>
      <c r="G13" s="123"/>
      <c r="H13" s="14"/>
      <c r="I13" s="14"/>
      <c r="J13" s="14"/>
      <c r="K13" s="14"/>
      <c r="L13" s="14"/>
      <c r="N13" s="16"/>
    </row>
    <row r="14" spans="2:16" ht="15.75" customHeight="1" x14ac:dyDescent="0.25">
      <c r="B14" s="20" t="s">
        <v>2</v>
      </c>
      <c r="C14" s="121" t="s">
        <v>3</v>
      </c>
      <c r="D14" s="122"/>
      <c r="E14" s="122"/>
      <c r="F14" s="122"/>
      <c r="G14" s="123"/>
      <c r="H14" s="14"/>
      <c r="I14" s="14"/>
      <c r="J14" s="14"/>
      <c r="K14" s="14"/>
      <c r="L14" s="14"/>
    </row>
    <row r="15" spans="2:16" ht="15.75" customHeight="1" x14ac:dyDescent="0.25">
      <c r="B15" s="21" t="s">
        <v>4</v>
      </c>
      <c r="C15" s="121"/>
      <c r="D15" s="122"/>
      <c r="E15" s="122"/>
      <c r="F15" s="122"/>
      <c r="G15" s="123"/>
      <c r="H15" s="14"/>
      <c r="I15" s="14"/>
      <c r="J15" s="14"/>
      <c r="K15" s="14"/>
      <c r="L15" s="14"/>
    </row>
    <row r="16" spans="2:16" ht="15.75" customHeight="1" x14ac:dyDescent="0.25">
      <c r="B16" s="22"/>
      <c r="C16" s="11"/>
      <c r="D16" s="14"/>
      <c r="E16" s="14"/>
      <c r="F16" s="14"/>
      <c r="G16" s="14"/>
      <c r="H16" s="14"/>
      <c r="I16" s="14"/>
      <c r="J16" s="14"/>
      <c r="K16" s="14"/>
      <c r="L16" s="14"/>
    </row>
    <row r="17" spans="2:12" ht="15.75" customHeight="1" x14ac:dyDescent="0.25">
      <c r="D17" s="14"/>
      <c r="E17" s="14"/>
      <c r="F17" s="14"/>
      <c r="G17" s="14"/>
      <c r="H17" s="14"/>
      <c r="I17" s="14"/>
      <c r="J17" s="14"/>
      <c r="K17" s="14"/>
      <c r="L17" s="14"/>
    </row>
    <row r="18" spans="2:12" ht="15.75" x14ac:dyDescent="0.25">
      <c r="B18" s="111" t="s">
        <v>5</v>
      </c>
      <c r="C18" s="54"/>
      <c r="D18" s="54"/>
      <c r="E18" s="54"/>
      <c r="F18" s="54"/>
      <c r="G18" s="54"/>
      <c r="H18" s="54"/>
      <c r="I18" s="54"/>
      <c r="J18" s="54"/>
      <c r="K18" s="54"/>
      <c r="L18" s="55"/>
    </row>
    <row r="19" spans="2:12" x14ac:dyDescent="0.25">
      <c r="B19" s="56" t="s">
        <v>6</v>
      </c>
      <c r="C19" s="57"/>
      <c r="D19" s="57"/>
      <c r="E19" s="57"/>
      <c r="F19" s="57"/>
      <c r="G19" s="57"/>
      <c r="H19" s="57"/>
      <c r="I19" s="57"/>
      <c r="J19" s="57"/>
      <c r="K19" s="57"/>
      <c r="L19" s="58"/>
    </row>
    <row r="20" spans="2:12" x14ac:dyDescent="0.25">
      <c r="B20" s="101" t="s">
        <v>7</v>
      </c>
      <c r="C20" s="59"/>
      <c r="D20" s="59"/>
      <c r="E20" s="59"/>
      <c r="F20" s="59"/>
      <c r="G20" s="59"/>
      <c r="H20" s="59"/>
      <c r="I20" s="62"/>
      <c r="J20" s="62"/>
      <c r="K20" s="62"/>
      <c r="L20" s="62"/>
    </row>
    <row r="21" spans="2:12" x14ac:dyDescent="0.25">
      <c r="B21" s="61"/>
      <c r="C21" s="62"/>
      <c r="D21" s="62"/>
      <c r="E21" s="62"/>
      <c r="F21" s="62"/>
      <c r="G21" s="62"/>
      <c r="H21" s="62"/>
      <c r="I21" s="62"/>
      <c r="J21" s="62"/>
      <c r="K21" s="62"/>
      <c r="L21" s="58"/>
    </row>
    <row r="22" spans="2:12" x14ac:dyDescent="0.25">
      <c r="B22" s="56" t="s">
        <v>8</v>
      </c>
      <c r="C22" s="62"/>
      <c r="D22" s="62"/>
      <c r="E22" s="62"/>
      <c r="F22" s="62"/>
      <c r="G22" s="62"/>
      <c r="H22" s="62"/>
      <c r="I22" s="62"/>
      <c r="J22" s="62"/>
      <c r="K22" s="62"/>
      <c r="L22" s="58"/>
    </row>
    <row r="23" spans="2:12" x14ac:dyDescent="0.25">
      <c r="B23" s="101" t="s">
        <v>9</v>
      </c>
      <c r="C23" s="59"/>
      <c r="D23" s="59"/>
      <c r="E23" s="59"/>
      <c r="F23" s="59"/>
      <c r="G23" s="59"/>
      <c r="H23" s="59"/>
      <c r="I23" s="59"/>
      <c r="J23" s="59"/>
      <c r="K23" s="59"/>
      <c r="L23" s="60"/>
    </row>
    <row r="24" spans="2:12" x14ac:dyDescent="0.25">
      <c r="B24" s="101" t="s">
        <v>10</v>
      </c>
      <c r="C24" s="63"/>
      <c r="D24" s="63"/>
      <c r="E24" s="63"/>
      <c r="F24" s="63"/>
      <c r="G24" s="63"/>
      <c r="H24" s="63"/>
      <c r="I24" s="63"/>
      <c r="J24" s="63"/>
      <c r="K24" s="63"/>
      <c r="L24" s="64"/>
    </row>
    <row r="25" spans="2:12" x14ac:dyDescent="0.25">
      <c r="B25" s="101" t="s">
        <v>11</v>
      </c>
      <c r="C25" s="63"/>
      <c r="D25" s="63"/>
      <c r="E25" s="63"/>
      <c r="F25" s="63"/>
      <c r="G25" s="63"/>
      <c r="H25" s="63"/>
      <c r="I25" s="63"/>
      <c r="J25" s="63"/>
      <c r="K25" s="63"/>
      <c r="L25" s="64"/>
    </row>
    <row r="26" spans="2:12" x14ac:dyDescent="0.25">
      <c r="B26" s="101" t="s">
        <v>12</v>
      </c>
      <c r="C26" s="59"/>
      <c r="D26" s="59"/>
      <c r="E26" s="59"/>
      <c r="F26" s="59"/>
      <c r="G26" s="59"/>
      <c r="H26" s="59"/>
      <c r="I26" s="59"/>
      <c r="J26" s="59"/>
      <c r="K26" s="59"/>
      <c r="L26" s="60"/>
    </row>
    <row r="27" spans="2:12" x14ac:dyDescent="0.25">
      <c r="B27" s="61"/>
      <c r="C27" s="62"/>
      <c r="D27" s="62"/>
      <c r="E27" s="62"/>
      <c r="F27" s="62"/>
      <c r="G27" s="62"/>
      <c r="H27" s="62"/>
      <c r="I27" s="62"/>
      <c r="J27" s="62"/>
      <c r="K27" s="62"/>
      <c r="L27" s="58"/>
    </row>
    <row r="28" spans="2:12" x14ac:dyDescent="0.25">
      <c r="B28" s="56" t="s">
        <v>13</v>
      </c>
      <c r="C28" s="62"/>
      <c r="D28" s="62"/>
      <c r="E28" s="62"/>
      <c r="F28" s="62"/>
      <c r="G28" s="62"/>
      <c r="H28" s="62"/>
      <c r="I28" s="62"/>
      <c r="J28" s="62"/>
      <c r="K28" s="62"/>
      <c r="L28" s="58"/>
    </row>
    <row r="29" spans="2:12" x14ac:dyDescent="0.25">
      <c r="B29" s="101" t="s">
        <v>14</v>
      </c>
      <c r="C29" s="101"/>
      <c r="D29" s="101"/>
      <c r="E29" s="101"/>
      <c r="F29" s="101"/>
      <c r="G29" s="101"/>
      <c r="H29" s="101"/>
      <c r="I29" s="101"/>
      <c r="J29" s="59"/>
      <c r="K29" s="59"/>
      <c r="L29" s="60"/>
    </row>
    <row r="30" spans="2:12" x14ac:dyDescent="0.25">
      <c r="B30" s="101" t="s">
        <v>15</v>
      </c>
      <c r="C30" s="101"/>
      <c r="D30" s="101"/>
      <c r="E30" s="101"/>
      <c r="F30" s="101"/>
      <c r="G30" s="101"/>
      <c r="H30" s="101"/>
      <c r="I30" s="101"/>
      <c r="J30" s="59"/>
      <c r="K30" s="59"/>
      <c r="L30" s="60"/>
    </row>
    <row r="31" spans="2:12" x14ac:dyDescent="0.25">
      <c r="B31" s="101" t="s">
        <v>16</v>
      </c>
      <c r="C31" s="101"/>
      <c r="D31" s="101"/>
      <c r="E31" s="101"/>
      <c r="F31" s="101"/>
      <c r="G31" s="101"/>
      <c r="H31" s="101"/>
      <c r="I31" s="101"/>
      <c r="J31" s="59"/>
      <c r="K31" s="59"/>
      <c r="L31" s="60"/>
    </row>
    <row r="32" spans="2:12" x14ac:dyDescent="0.25">
      <c r="B32" s="61"/>
      <c r="C32" s="62"/>
      <c r="D32" s="62"/>
      <c r="E32" s="62"/>
      <c r="F32" s="62"/>
      <c r="G32" s="62"/>
      <c r="H32" s="62"/>
      <c r="I32" s="62"/>
      <c r="J32" s="62"/>
      <c r="K32" s="62"/>
      <c r="L32" s="58"/>
    </row>
    <row r="33" spans="2:12" x14ac:dyDescent="0.25">
      <c r="B33" s="56" t="s">
        <v>17</v>
      </c>
      <c r="C33" s="62"/>
      <c r="D33" s="62"/>
      <c r="E33" s="62"/>
      <c r="F33" s="62"/>
      <c r="G33" s="62"/>
      <c r="H33" s="62"/>
      <c r="I33" s="62"/>
      <c r="J33" s="62"/>
      <c r="K33" s="62"/>
      <c r="L33" s="58"/>
    </row>
    <row r="34" spans="2:12" x14ac:dyDescent="0.25">
      <c r="B34" s="101" t="s">
        <v>18</v>
      </c>
      <c r="C34" s="65"/>
      <c r="D34" s="65"/>
      <c r="E34" s="65"/>
      <c r="F34" s="65"/>
      <c r="G34" s="65"/>
      <c r="H34" s="65"/>
      <c r="I34" s="65"/>
      <c r="J34" s="65"/>
      <c r="K34" s="65"/>
      <c r="L34" s="66"/>
    </row>
    <row r="35" spans="2:12" x14ac:dyDescent="0.25">
      <c r="B35" s="61"/>
      <c r="C35" s="62"/>
      <c r="D35" s="62"/>
      <c r="E35" s="62"/>
      <c r="F35" s="62"/>
      <c r="G35" s="62"/>
      <c r="H35" s="62"/>
      <c r="I35" s="62"/>
      <c r="J35" s="62"/>
      <c r="K35" s="62"/>
      <c r="L35" s="58"/>
    </row>
    <row r="36" spans="2:12" x14ac:dyDescent="0.25">
      <c r="B36" s="61" t="s">
        <v>19</v>
      </c>
      <c r="C36" s="62"/>
      <c r="D36" s="62"/>
      <c r="E36" s="62"/>
      <c r="F36" s="62"/>
      <c r="G36" s="62"/>
      <c r="H36" s="62"/>
      <c r="I36" s="62"/>
      <c r="J36" s="62"/>
      <c r="K36" s="62"/>
      <c r="L36" s="58"/>
    </row>
  </sheetData>
  <mergeCells count="4">
    <mergeCell ref="B5:L9"/>
    <mergeCell ref="C13:G13"/>
    <mergeCell ref="C14:G14"/>
    <mergeCell ref="C15:G15"/>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88AC8-14F9-4E0C-8B0D-DF5BC71308F9}">
  <dimension ref="A1:N56"/>
  <sheetViews>
    <sheetView zoomScaleNormal="100" workbookViewId="0">
      <selection activeCell="N40" sqref="N40"/>
    </sheetView>
  </sheetViews>
  <sheetFormatPr baseColWidth="10" defaultColWidth="10.85546875" defaultRowHeight="15" x14ac:dyDescent="0.25"/>
  <cols>
    <col min="1" max="1" width="10.5703125" style="1" bestFit="1" customWidth="1"/>
    <col min="2" max="2" width="2.85546875" style="1" customWidth="1"/>
    <col min="3" max="3" width="66.85546875" style="1" customWidth="1"/>
    <col min="4" max="8" width="10.7109375" style="29" customWidth="1"/>
    <col min="9" max="9" width="10.7109375" style="1" customWidth="1"/>
    <col min="10" max="10" width="12.140625" style="1" bestFit="1" customWidth="1"/>
    <col min="11" max="11" width="11.42578125" style="1" bestFit="1" customWidth="1"/>
    <col min="12" max="14" width="10.7109375" style="1" customWidth="1"/>
    <col min="15" max="16384" width="10.85546875" style="1"/>
  </cols>
  <sheetData>
    <row r="1" spans="1:9" ht="21" x14ac:dyDescent="0.25">
      <c r="C1" s="157" t="str">
        <f>'Cover page'!B34</f>
        <v>4. Budgetary consequences calculations when submitting without a cost-effectiveness model</v>
      </c>
      <c r="D1" s="157"/>
      <c r="E1" s="157"/>
      <c r="F1" s="157"/>
      <c r="G1" s="157"/>
      <c r="H1" s="157"/>
    </row>
    <row r="2" spans="1:9" x14ac:dyDescent="0.25">
      <c r="D2" s="1"/>
      <c r="E2" s="1"/>
      <c r="F2" s="1"/>
      <c r="G2" s="1"/>
      <c r="H2" s="1"/>
    </row>
    <row r="3" spans="1:9" ht="15" customHeight="1" x14ac:dyDescent="0.25">
      <c r="C3" s="165" t="s">
        <v>67</v>
      </c>
      <c r="D3" s="168" t="s">
        <v>56</v>
      </c>
      <c r="E3" s="168"/>
      <c r="F3" s="168"/>
      <c r="G3" s="168"/>
      <c r="H3" s="1"/>
    </row>
    <row r="4" spans="1:9" x14ac:dyDescent="0.25">
      <c r="C4" s="166"/>
      <c r="D4" s="168"/>
      <c r="E4" s="168"/>
      <c r="F4" s="168"/>
      <c r="G4" s="168"/>
      <c r="H4" s="1"/>
    </row>
    <row r="5" spans="1:9" x14ac:dyDescent="0.25">
      <c r="C5" s="166"/>
      <c r="D5" s="169" t="s">
        <v>26</v>
      </c>
      <c r="E5" s="169"/>
      <c r="F5" s="169" t="s">
        <v>27</v>
      </c>
      <c r="G5" s="169"/>
      <c r="H5" s="1"/>
    </row>
    <row r="6" spans="1:9" x14ac:dyDescent="0.25">
      <c r="C6" s="167"/>
      <c r="D6" s="170"/>
      <c r="E6" s="170"/>
      <c r="F6" s="170"/>
      <c r="G6" s="170"/>
    </row>
    <row r="7" spans="1:9" x14ac:dyDescent="0.25">
      <c r="A7" s="8"/>
    </row>
    <row r="8" spans="1:9" x14ac:dyDescent="0.25">
      <c r="A8" s="7" t="s">
        <v>0</v>
      </c>
      <c r="C8" s="146" t="str">
        <f>"Scenario: "&amp;Brand_name&amp;" is approved for reimbursement"</f>
        <v>Scenario: &lt;intervention&gt; is approved for reimbursement</v>
      </c>
      <c r="D8" s="146"/>
      <c r="E8" s="146"/>
      <c r="F8" s="146"/>
      <c r="G8" s="146"/>
      <c r="H8" s="146"/>
    </row>
    <row r="9" spans="1:9" x14ac:dyDescent="0.25">
      <c r="C9" s="6"/>
      <c r="D9" s="27">
        <f t="shared" ref="D9" ca="1" si="0">YEAR(TODAY())+1</f>
        <v>2025</v>
      </c>
      <c r="E9" s="27">
        <f ca="1">D9+1</f>
        <v>2026</v>
      </c>
      <c r="F9" s="27">
        <f t="shared" ref="F9:H9" ca="1" si="1">E9+1</f>
        <v>2027</v>
      </c>
      <c r="G9" s="27">
        <f t="shared" ca="1" si="1"/>
        <v>2028</v>
      </c>
      <c r="H9" s="27">
        <f t="shared" ca="1" si="1"/>
        <v>2029</v>
      </c>
      <c r="I9" s="52"/>
    </row>
    <row r="10" spans="1:9" ht="15" customHeight="1" x14ac:dyDescent="0.25">
      <c r="A10" s="8"/>
      <c r="C10" s="42" t="s">
        <v>68</v>
      </c>
      <c r="D10" s="36"/>
      <c r="E10" s="36"/>
      <c r="F10" s="36"/>
      <c r="G10" s="36"/>
      <c r="H10" s="36"/>
    </row>
    <row r="11" spans="1:9" x14ac:dyDescent="0.25">
      <c r="A11" s="8"/>
      <c r="C11" s="42" t="s">
        <v>69</v>
      </c>
      <c r="D11" s="32">
        <v>0</v>
      </c>
      <c r="E11" s="36"/>
      <c r="F11" s="36"/>
      <c r="G11" s="36"/>
      <c r="H11" s="36"/>
    </row>
    <row r="12" spans="1:9" x14ac:dyDescent="0.25">
      <c r="A12" s="8"/>
      <c r="C12" s="42" t="s">
        <v>70</v>
      </c>
      <c r="D12" s="32">
        <v>0</v>
      </c>
      <c r="E12" s="32">
        <v>0</v>
      </c>
      <c r="F12" s="36"/>
      <c r="G12" s="36"/>
      <c r="H12" s="36"/>
    </row>
    <row r="13" spans="1:9" x14ac:dyDescent="0.25">
      <c r="A13" s="8" t="s">
        <v>71</v>
      </c>
      <c r="C13" s="42" t="s">
        <v>72</v>
      </c>
      <c r="D13" s="32">
        <v>0</v>
      </c>
      <c r="E13" s="32">
        <v>0</v>
      </c>
      <c r="F13" s="32">
        <v>0</v>
      </c>
      <c r="G13" s="36"/>
      <c r="H13" s="36"/>
    </row>
    <row r="14" spans="1:9" x14ac:dyDescent="0.25">
      <c r="A14" s="8"/>
      <c r="C14" s="42" t="s">
        <v>73</v>
      </c>
      <c r="D14" s="32">
        <v>0</v>
      </c>
      <c r="E14" s="32">
        <v>0</v>
      </c>
      <c r="F14" s="32">
        <v>0</v>
      </c>
      <c r="G14" s="32">
        <v>0</v>
      </c>
      <c r="H14" s="36"/>
    </row>
    <row r="15" spans="1:9" x14ac:dyDescent="0.25">
      <c r="C15" s="6"/>
      <c r="D15" s="27">
        <f t="shared" ref="D15" ca="1" si="2">YEAR(TODAY())+1</f>
        <v>2025</v>
      </c>
      <c r="E15" s="27">
        <f ca="1">D15+1</f>
        <v>2026</v>
      </c>
      <c r="F15" s="27">
        <f t="shared" ref="F15:H15" ca="1" si="3">E15+1</f>
        <v>2027</v>
      </c>
      <c r="G15" s="27">
        <f t="shared" ca="1" si="3"/>
        <v>2028</v>
      </c>
      <c r="H15" s="27">
        <f t="shared" ca="1" si="3"/>
        <v>2029</v>
      </c>
      <c r="I15" s="52"/>
    </row>
    <row r="16" spans="1:9" x14ac:dyDescent="0.25">
      <c r="C16" s="42" t="s">
        <v>74</v>
      </c>
      <c r="D16" s="36"/>
      <c r="E16" s="36"/>
      <c r="F16" s="36"/>
      <c r="G16" s="36"/>
      <c r="H16" s="36"/>
      <c r="I16" s="52"/>
    </row>
    <row r="17" spans="1:14" x14ac:dyDescent="0.25">
      <c r="A17" s="8"/>
      <c r="C17" s="42" t="s">
        <v>75</v>
      </c>
      <c r="D17" s="32">
        <v>0</v>
      </c>
      <c r="E17" s="36"/>
      <c r="F17" s="36"/>
      <c r="G17" s="36"/>
      <c r="H17" s="36"/>
      <c r="I17" s="52"/>
    </row>
    <row r="18" spans="1:14" x14ac:dyDescent="0.25">
      <c r="A18" s="8"/>
      <c r="C18" s="42" t="s">
        <v>76</v>
      </c>
      <c r="D18" s="32">
        <v>0</v>
      </c>
      <c r="E18" s="32">
        <v>0</v>
      </c>
      <c r="F18" s="36"/>
      <c r="G18" s="36"/>
      <c r="H18" s="36"/>
      <c r="I18" s="52"/>
    </row>
    <row r="19" spans="1:14" x14ac:dyDescent="0.25">
      <c r="A19" s="8"/>
      <c r="C19" s="42" t="s">
        <v>77</v>
      </c>
      <c r="D19" s="32">
        <v>0</v>
      </c>
      <c r="E19" s="32">
        <v>0</v>
      </c>
      <c r="F19" s="32">
        <v>0</v>
      </c>
      <c r="G19" s="36"/>
      <c r="H19" s="36"/>
      <c r="I19" s="52"/>
    </row>
    <row r="20" spans="1:14" x14ac:dyDescent="0.25">
      <c r="A20" s="8" t="s">
        <v>71</v>
      </c>
      <c r="C20" s="42" t="s">
        <v>78</v>
      </c>
      <c r="D20" s="32">
        <v>0</v>
      </c>
      <c r="E20" s="32">
        <v>0</v>
      </c>
      <c r="F20" s="32">
        <v>0</v>
      </c>
      <c r="G20" s="32">
        <v>0</v>
      </c>
      <c r="H20" s="36"/>
      <c r="I20" s="52"/>
    </row>
    <row r="21" spans="1:14" x14ac:dyDescent="0.25">
      <c r="A21" s="8"/>
      <c r="C21" s="6" t="s">
        <v>79</v>
      </c>
      <c r="D21" s="41">
        <f>SUM(D16:D20)+SUM(D10:D14)</f>
        <v>0</v>
      </c>
      <c r="E21" s="41">
        <f t="shared" ref="E21:H21" si="4">SUM(E16:E20)+SUM(E10:E14)</f>
        <v>0</v>
      </c>
      <c r="F21" s="41">
        <f t="shared" si="4"/>
        <v>0</v>
      </c>
      <c r="G21" s="41">
        <f t="shared" si="4"/>
        <v>0</v>
      </c>
      <c r="H21" s="41">
        <f t="shared" si="4"/>
        <v>0</v>
      </c>
    </row>
    <row r="22" spans="1:14" x14ac:dyDescent="0.25">
      <c r="A22" s="8"/>
      <c r="B22" s="8"/>
      <c r="C22" s="8"/>
      <c r="D22" s="8"/>
      <c r="E22" s="8"/>
      <c r="F22" s="8"/>
      <c r="G22" s="8"/>
      <c r="H22" s="8"/>
    </row>
    <row r="23" spans="1:14" ht="15" customHeight="1" x14ac:dyDescent="0.25">
      <c r="A23" s="8"/>
      <c r="C23" s="6" t="str">
        <f>"Market share of "&amp;Brand_name&amp;" in new patients"</f>
        <v>Market share of &lt;intervention&gt; in new patients</v>
      </c>
      <c r="D23" s="46"/>
      <c r="E23" s="46"/>
      <c r="F23" s="46"/>
      <c r="G23" s="46"/>
      <c r="H23" s="46"/>
      <c r="I23" s="137" t="s">
        <v>80</v>
      </c>
      <c r="J23" s="159"/>
      <c r="K23" s="159"/>
      <c r="L23" s="159"/>
      <c r="M23" s="159"/>
      <c r="N23" s="160"/>
    </row>
    <row r="24" spans="1:14" x14ac:dyDescent="0.25">
      <c r="A24" s="8"/>
      <c r="C24" s="6" t="s">
        <v>81</v>
      </c>
      <c r="D24" s="49" t="e">
        <f>SUM(D10:D14)/SUM(D10:D14,D16:D20)</f>
        <v>#DIV/0!</v>
      </c>
      <c r="E24" s="49" t="e">
        <f t="shared" ref="E24:H24" si="5">SUM(E10:E14)/SUM(E10:E14,E16:E20)</f>
        <v>#DIV/0!</v>
      </c>
      <c r="F24" s="49" t="e">
        <f t="shared" si="5"/>
        <v>#DIV/0!</v>
      </c>
      <c r="G24" s="49" t="e">
        <f t="shared" si="5"/>
        <v>#DIV/0!</v>
      </c>
      <c r="H24" s="49" t="e">
        <f t="shared" si="5"/>
        <v>#DIV/0!</v>
      </c>
      <c r="I24" s="161"/>
      <c r="J24" s="162"/>
      <c r="K24" s="162"/>
      <c r="L24" s="162"/>
      <c r="M24" s="162"/>
      <c r="N24" s="163"/>
    </row>
    <row r="25" spans="1:14" x14ac:dyDescent="0.25">
      <c r="A25" s="8"/>
      <c r="C25" s="71"/>
      <c r="D25" s="70"/>
      <c r="E25" s="70"/>
      <c r="F25" s="70"/>
      <c r="G25" s="70"/>
      <c r="H25" s="70"/>
      <c r="I25" s="69"/>
      <c r="J25" s="69"/>
      <c r="K25" s="69"/>
      <c r="L25" s="69"/>
      <c r="M25" s="69"/>
      <c r="N25" s="69"/>
    </row>
    <row r="26" spans="1:14" x14ac:dyDescent="0.25">
      <c r="A26" s="8"/>
    </row>
    <row r="27" spans="1:14" x14ac:dyDescent="0.25">
      <c r="C27" s="146" t="str">
        <f>"Scenario: "&amp; Brand_name&amp;" is NOT approved for reimbursement"</f>
        <v>Scenario: &lt;intervention&gt; is NOT approved for reimbursement</v>
      </c>
      <c r="D27" s="146"/>
      <c r="E27" s="146"/>
      <c r="F27" s="146"/>
      <c r="G27" s="146"/>
      <c r="H27" s="146"/>
    </row>
    <row r="28" spans="1:14" x14ac:dyDescent="0.25">
      <c r="C28" s="6"/>
      <c r="D28" s="27">
        <f t="shared" ref="D28" ca="1" si="6">YEAR(TODAY())+1</f>
        <v>2025</v>
      </c>
      <c r="E28" s="27">
        <f ca="1">D28+1</f>
        <v>2026</v>
      </c>
      <c r="F28" s="27">
        <f t="shared" ref="F28:H28" ca="1" si="7">E28+1</f>
        <v>2027</v>
      </c>
      <c r="G28" s="27">
        <f t="shared" ca="1" si="7"/>
        <v>2028</v>
      </c>
      <c r="H28" s="27">
        <f t="shared" ca="1" si="7"/>
        <v>2029</v>
      </c>
    </row>
    <row r="29" spans="1:14" x14ac:dyDescent="0.25">
      <c r="A29" s="8"/>
      <c r="C29" s="42" t="s">
        <v>74</v>
      </c>
      <c r="D29" s="36"/>
      <c r="E29" s="36"/>
      <c r="F29" s="36"/>
      <c r="G29" s="36"/>
      <c r="H29" s="36"/>
      <c r="I29" s="52"/>
      <c r="J29" s="47"/>
      <c r="K29" s="48"/>
    </row>
    <row r="30" spans="1:14" x14ac:dyDescent="0.25">
      <c r="A30" s="8"/>
      <c r="C30" s="42" t="s">
        <v>75</v>
      </c>
      <c r="D30" s="32">
        <v>0</v>
      </c>
      <c r="E30" s="36"/>
      <c r="F30" s="36"/>
      <c r="G30" s="36"/>
      <c r="H30" s="36"/>
      <c r="I30" s="52"/>
      <c r="J30" s="47"/>
      <c r="K30" s="48"/>
    </row>
    <row r="31" spans="1:14" x14ac:dyDescent="0.25">
      <c r="A31" s="8"/>
      <c r="C31" s="42" t="s">
        <v>76</v>
      </c>
      <c r="D31" s="32">
        <v>0</v>
      </c>
      <c r="E31" s="32">
        <v>0</v>
      </c>
      <c r="F31" s="36"/>
      <c r="G31" s="36"/>
      <c r="H31" s="36"/>
      <c r="I31" s="52"/>
      <c r="J31" s="47"/>
      <c r="K31" s="48"/>
    </row>
    <row r="32" spans="1:14" x14ac:dyDescent="0.25">
      <c r="A32" s="8" t="s">
        <v>71</v>
      </c>
      <c r="C32" s="42" t="s">
        <v>77</v>
      </c>
      <c r="D32" s="32">
        <v>0</v>
      </c>
      <c r="E32" s="32">
        <v>0</v>
      </c>
      <c r="F32" s="32">
        <v>0</v>
      </c>
      <c r="G32" s="36"/>
      <c r="H32" s="36"/>
      <c r="I32" s="52"/>
      <c r="J32" s="47"/>
      <c r="K32" s="48"/>
    </row>
    <row r="33" spans="1:11" x14ac:dyDescent="0.25">
      <c r="A33" s="8"/>
      <c r="C33" s="42" t="s">
        <v>78</v>
      </c>
      <c r="D33" s="32">
        <v>0</v>
      </c>
      <c r="E33" s="32">
        <v>0</v>
      </c>
      <c r="F33" s="32">
        <v>0</v>
      </c>
      <c r="G33" s="32">
        <v>0</v>
      </c>
      <c r="H33" s="36"/>
      <c r="I33" s="52"/>
      <c r="J33" s="47"/>
      <c r="K33" s="48"/>
    </row>
    <row r="34" spans="1:11" x14ac:dyDescent="0.25">
      <c r="C34" s="6" t="s">
        <v>79</v>
      </c>
      <c r="D34" s="41">
        <f>SUM(D29:D33)</f>
        <v>0</v>
      </c>
      <c r="E34" s="41">
        <f t="shared" ref="E34:H34" si="8">SUM(E29:E33)</f>
        <v>0</v>
      </c>
      <c r="F34" s="41">
        <f t="shared" si="8"/>
        <v>0</v>
      </c>
      <c r="G34" s="41">
        <f t="shared" si="8"/>
        <v>0</v>
      </c>
      <c r="H34" s="41">
        <f t="shared" si="8"/>
        <v>0</v>
      </c>
    </row>
    <row r="35" spans="1:11" x14ac:dyDescent="0.25">
      <c r="C35" s="71"/>
      <c r="D35" s="71"/>
      <c r="E35" s="71"/>
      <c r="F35" s="71"/>
      <c r="G35" s="71"/>
      <c r="H35" s="71"/>
    </row>
    <row r="36" spans="1:11" x14ac:dyDescent="0.25">
      <c r="C36" s="29"/>
    </row>
    <row r="37" spans="1:11" x14ac:dyDescent="0.25">
      <c r="C37" s="146" t="s">
        <v>82</v>
      </c>
      <c r="D37" s="146"/>
      <c r="E37" s="146"/>
      <c r="F37" s="146"/>
      <c r="G37" s="146"/>
      <c r="H37" s="146"/>
    </row>
    <row r="38" spans="1:11" x14ac:dyDescent="0.25">
      <c r="C38" s="6"/>
      <c r="D38" s="27">
        <f t="shared" ref="D38" ca="1" si="9">YEAR(TODAY())+1</f>
        <v>2025</v>
      </c>
      <c r="E38" s="27">
        <f ca="1">D38+1</f>
        <v>2026</v>
      </c>
      <c r="F38" s="27">
        <f t="shared" ref="F38:H38" ca="1" si="10">E38+1</f>
        <v>2027</v>
      </c>
      <c r="G38" s="27">
        <f t="shared" ca="1" si="10"/>
        <v>2028</v>
      </c>
      <c r="H38" s="27">
        <f t="shared" ca="1" si="10"/>
        <v>2029</v>
      </c>
    </row>
    <row r="39" spans="1:11" x14ac:dyDescent="0.25">
      <c r="C39" s="164" t="str">
        <f>Brand_name&amp;" is approved for reimbursement"</f>
        <v>&lt;intervention&gt; is approved for reimbursement</v>
      </c>
      <c r="D39" s="164"/>
      <c r="E39" s="164"/>
      <c r="F39" s="164"/>
      <c r="G39" s="164"/>
      <c r="H39" s="164"/>
    </row>
    <row r="40" spans="1:11" x14ac:dyDescent="0.25">
      <c r="C40" s="42" t="s">
        <v>35</v>
      </c>
      <c r="D40" s="24">
        <f t="shared" ref="D40:H44" si="11">$D$6*D10+D16*$F$6</f>
        <v>0</v>
      </c>
      <c r="E40" s="24">
        <f t="shared" si="11"/>
        <v>0</v>
      </c>
      <c r="F40" s="24">
        <f t="shared" si="11"/>
        <v>0</v>
      </c>
      <c r="G40" s="24">
        <f t="shared" si="11"/>
        <v>0</v>
      </c>
      <c r="H40" s="24">
        <f t="shared" si="11"/>
        <v>0</v>
      </c>
    </row>
    <row r="41" spans="1:11" x14ac:dyDescent="0.25">
      <c r="C41" s="42" t="s">
        <v>36</v>
      </c>
      <c r="D41" s="32">
        <f t="shared" si="11"/>
        <v>0</v>
      </c>
      <c r="E41" s="24">
        <f t="shared" si="11"/>
        <v>0</v>
      </c>
      <c r="F41" s="24">
        <f t="shared" si="11"/>
        <v>0</v>
      </c>
      <c r="G41" s="24">
        <f t="shared" si="11"/>
        <v>0</v>
      </c>
      <c r="H41" s="24">
        <f t="shared" si="11"/>
        <v>0</v>
      </c>
    </row>
    <row r="42" spans="1:11" x14ac:dyDescent="0.25">
      <c r="C42" s="42" t="s">
        <v>37</v>
      </c>
      <c r="D42" s="32">
        <f t="shared" si="11"/>
        <v>0</v>
      </c>
      <c r="E42" s="32">
        <f t="shared" si="11"/>
        <v>0</v>
      </c>
      <c r="F42" s="24">
        <f t="shared" si="11"/>
        <v>0</v>
      </c>
      <c r="G42" s="24">
        <f t="shared" si="11"/>
        <v>0</v>
      </c>
      <c r="H42" s="24">
        <f t="shared" si="11"/>
        <v>0</v>
      </c>
    </row>
    <row r="43" spans="1:11" x14ac:dyDescent="0.25">
      <c r="C43" s="42" t="s">
        <v>38</v>
      </c>
      <c r="D43" s="32">
        <f t="shared" si="11"/>
        <v>0</v>
      </c>
      <c r="E43" s="32">
        <f t="shared" si="11"/>
        <v>0</v>
      </c>
      <c r="F43" s="32">
        <f t="shared" si="11"/>
        <v>0</v>
      </c>
      <c r="G43" s="24">
        <f t="shared" si="11"/>
        <v>0</v>
      </c>
      <c r="H43" s="24">
        <f t="shared" si="11"/>
        <v>0</v>
      </c>
    </row>
    <row r="44" spans="1:11" x14ac:dyDescent="0.25">
      <c r="C44" s="42" t="s">
        <v>39</v>
      </c>
      <c r="D44" s="32">
        <f t="shared" si="11"/>
        <v>0</v>
      </c>
      <c r="E44" s="32">
        <f t="shared" si="11"/>
        <v>0</v>
      </c>
      <c r="F44" s="32">
        <f t="shared" si="11"/>
        <v>0</v>
      </c>
      <c r="G44" s="32">
        <f t="shared" si="11"/>
        <v>0</v>
      </c>
      <c r="H44" s="24">
        <f t="shared" si="11"/>
        <v>0</v>
      </c>
    </row>
    <row r="45" spans="1:11" x14ac:dyDescent="0.25">
      <c r="C45" s="164" t="str">
        <f>Brand_name&amp;" is NOT approved for reimbursement"</f>
        <v>&lt;intervention&gt; is NOT approved for reimbursement</v>
      </c>
      <c r="D45" s="164"/>
      <c r="E45" s="164"/>
      <c r="F45" s="164"/>
      <c r="G45" s="164"/>
      <c r="H45" s="164"/>
    </row>
    <row r="46" spans="1:11" x14ac:dyDescent="0.25">
      <c r="C46" s="42" t="s">
        <v>35</v>
      </c>
      <c r="D46" s="24">
        <f t="shared" ref="D46:H50" si="12">D29*$F$6</f>
        <v>0</v>
      </c>
      <c r="E46" s="24">
        <f t="shared" si="12"/>
        <v>0</v>
      </c>
      <c r="F46" s="24">
        <f t="shared" si="12"/>
        <v>0</v>
      </c>
      <c r="G46" s="24">
        <f t="shared" si="12"/>
        <v>0</v>
      </c>
      <c r="H46" s="24">
        <f t="shared" si="12"/>
        <v>0</v>
      </c>
    </row>
    <row r="47" spans="1:11" x14ac:dyDescent="0.25">
      <c r="C47" s="42" t="s">
        <v>36</v>
      </c>
      <c r="D47" s="32">
        <f t="shared" si="12"/>
        <v>0</v>
      </c>
      <c r="E47" s="24">
        <f t="shared" si="12"/>
        <v>0</v>
      </c>
      <c r="F47" s="24">
        <f t="shared" si="12"/>
        <v>0</v>
      </c>
      <c r="G47" s="24">
        <f t="shared" si="12"/>
        <v>0</v>
      </c>
      <c r="H47" s="24">
        <f t="shared" si="12"/>
        <v>0</v>
      </c>
    </row>
    <row r="48" spans="1:11" x14ac:dyDescent="0.25">
      <c r="C48" s="42" t="s">
        <v>37</v>
      </c>
      <c r="D48" s="32">
        <f t="shared" si="12"/>
        <v>0</v>
      </c>
      <c r="E48" s="32">
        <f t="shared" si="12"/>
        <v>0</v>
      </c>
      <c r="F48" s="24">
        <f t="shared" si="12"/>
        <v>0</v>
      </c>
      <c r="G48" s="24">
        <f t="shared" si="12"/>
        <v>0</v>
      </c>
      <c r="H48" s="24">
        <f t="shared" si="12"/>
        <v>0</v>
      </c>
    </row>
    <row r="49" spans="3:8" x14ac:dyDescent="0.25">
      <c r="C49" s="42" t="s">
        <v>38</v>
      </c>
      <c r="D49" s="32">
        <f t="shared" si="12"/>
        <v>0</v>
      </c>
      <c r="E49" s="32">
        <f t="shared" si="12"/>
        <v>0</v>
      </c>
      <c r="F49" s="32">
        <f t="shared" si="12"/>
        <v>0</v>
      </c>
      <c r="G49" s="24">
        <f t="shared" si="12"/>
        <v>0</v>
      </c>
      <c r="H49" s="24">
        <f t="shared" si="12"/>
        <v>0</v>
      </c>
    </row>
    <row r="50" spans="3:8" x14ac:dyDescent="0.25">
      <c r="C50" s="42" t="s">
        <v>39</v>
      </c>
      <c r="D50" s="32">
        <f t="shared" si="12"/>
        <v>0</v>
      </c>
      <c r="E50" s="32">
        <f t="shared" si="12"/>
        <v>0</v>
      </c>
      <c r="F50" s="32">
        <f t="shared" si="12"/>
        <v>0</v>
      </c>
      <c r="G50" s="32">
        <f t="shared" si="12"/>
        <v>0</v>
      </c>
      <c r="H50" s="24">
        <f t="shared" si="12"/>
        <v>0</v>
      </c>
    </row>
    <row r="52" spans="3:8" x14ac:dyDescent="0.25">
      <c r="C52" s="146" t="s">
        <v>83</v>
      </c>
      <c r="D52" s="146"/>
      <c r="E52" s="146"/>
      <c r="F52" s="146"/>
      <c r="G52" s="146"/>
      <c r="H52" s="146"/>
    </row>
    <row r="53" spans="3:8" x14ac:dyDescent="0.25">
      <c r="C53" s="6"/>
      <c r="D53" s="27">
        <f t="shared" ref="D53" ca="1" si="13">YEAR(TODAY())+1</f>
        <v>2025</v>
      </c>
      <c r="E53" s="27">
        <f ca="1">D53+1</f>
        <v>2026</v>
      </c>
      <c r="F53" s="27">
        <f t="shared" ref="F53:H53" ca="1" si="14">E53+1</f>
        <v>2027</v>
      </c>
      <c r="G53" s="27">
        <f t="shared" ca="1" si="14"/>
        <v>2028</v>
      </c>
      <c r="H53" s="27">
        <f t="shared" ca="1" si="14"/>
        <v>2029</v>
      </c>
    </row>
    <row r="54" spans="3:8" x14ac:dyDescent="0.25">
      <c r="C54" s="4" t="str">
        <f>Brand_name&amp;" is approved for reimbursement"</f>
        <v>&lt;intervention&gt; is approved for reimbursement</v>
      </c>
      <c r="D54" s="24">
        <f>SUM(D40:D44)</f>
        <v>0</v>
      </c>
      <c r="E54" s="24">
        <f>SUM(E40:E44)</f>
        <v>0</v>
      </c>
      <c r="F54" s="24">
        <f>SUM(F40:F44)</f>
        <v>0</v>
      </c>
      <c r="G54" s="24">
        <f>SUM(G40:G44)</f>
        <v>0</v>
      </c>
      <c r="H54" s="24">
        <f>SUM(H40:H44)</f>
        <v>0</v>
      </c>
    </row>
    <row r="55" spans="3:8" x14ac:dyDescent="0.25">
      <c r="C55" s="4" t="str">
        <f>Brand_name&amp;" is NOT approved for reimbursement"</f>
        <v>&lt;intervention&gt; is NOT approved for reimbursement</v>
      </c>
      <c r="D55" s="24">
        <f>SUM(D46:D50)</f>
        <v>0</v>
      </c>
      <c r="E55" s="24">
        <f>SUM(E46:E50)</f>
        <v>0</v>
      </c>
      <c r="F55" s="24">
        <f>SUM(F46:F50)</f>
        <v>0</v>
      </c>
      <c r="G55" s="24">
        <f>SUM(G46:G50)</f>
        <v>0</v>
      </c>
      <c r="H55" s="24">
        <f>SUM(H46:H50)</f>
        <v>0</v>
      </c>
    </row>
    <row r="56" spans="3:8" x14ac:dyDescent="0.25">
      <c r="C56" s="5" t="s">
        <v>41</v>
      </c>
      <c r="D56" s="23">
        <f>D54-D55</f>
        <v>0</v>
      </c>
      <c r="E56" s="23">
        <f t="shared" ref="E56:H56" si="15">E54-E55</f>
        <v>0</v>
      </c>
      <c r="F56" s="23">
        <f t="shared" si="15"/>
        <v>0</v>
      </c>
      <c r="G56" s="23">
        <f t="shared" si="15"/>
        <v>0</v>
      </c>
      <c r="H56" s="23">
        <f t="shared" si="15"/>
        <v>0</v>
      </c>
    </row>
  </sheetData>
  <mergeCells count="14">
    <mergeCell ref="C45:H45"/>
    <mergeCell ref="C52:H52"/>
    <mergeCell ref="C37:H37"/>
    <mergeCell ref="F5:G5"/>
    <mergeCell ref="F6:G6"/>
    <mergeCell ref="D5:E5"/>
    <mergeCell ref="D6:E6"/>
    <mergeCell ref="I23:N24"/>
    <mergeCell ref="C27:H27"/>
    <mergeCell ref="C39:H39"/>
    <mergeCell ref="C1:H1"/>
    <mergeCell ref="C8:H8"/>
    <mergeCell ref="C3:C6"/>
    <mergeCell ref="D3:G4"/>
  </mergeCells>
  <phoneticPr fontId="7"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F63E-CCF2-416D-B8D3-038796297D5F}">
  <dimension ref="B1:N16"/>
  <sheetViews>
    <sheetView showGridLines="0" workbookViewId="0">
      <selection activeCell="C4" sqref="C4"/>
    </sheetView>
  </sheetViews>
  <sheetFormatPr baseColWidth="10" defaultColWidth="11.42578125" defaultRowHeight="15" x14ac:dyDescent="0.25"/>
  <cols>
    <col min="1" max="1" width="5.140625" customWidth="1"/>
    <col min="2" max="2" width="21.28515625" customWidth="1"/>
    <col min="3" max="7" width="8" bestFit="1" customWidth="1"/>
    <col min="8" max="8" width="32.140625" customWidth="1"/>
    <col min="9" max="9" width="22.140625" customWidth="1"/>
    <col min="10" max="14" width="8" bestFit="1" customWidth="1"/>
  </cols>
  <sheetData>
    <row r="1" spans="2:14" s="102" customFormat="1" ht="81" customHeight="1" x14ac:dyDescent="0.25">
      <c r="B1" s="171" t="s">
        <v>8</v>
      </c>
      <c r="C1" s="171"/>
      <c r="D1" s="171"/>
      <c r="E1" s="171"/>
      <c r="F1" s="171"/>
      <c r="G1" s="171"/>
      <c r="I1" s="171" t="s">
        <v>13</v>
      </c>
      <c r="J1" s="171"/>
      <c r="K1" s="171"/>
      <c r="L1" s="171"/>
      <c r="M1" s="171"/>
      <c r="N1" s="171"/>
    </row>
    <row r="2" spans="2:14" ht="23.25" x14ac:dyDescent="0.25">
      <c r="B2" s="100" t="s">
        <v>84</v>
      </c>
      <c r="C2" s="53"/>
      <c r="D2" s="53"/>
      <c r="E2" s="53"/>
      <c r="F2" s="53"/>
      <c r="G2" s="53"/>
      <c r="I2" s="100" t="s">
        <v>84</v>
      </c>
      <c r="J2" s="100"/>
      <c r="K2" s="100"/>
      <c r="L2" s="100"/>
      <c r="M2" s="100"/>
      <c r="N2" s="100"/>
    </row>
    <row r="3" spans="2:14" ht="39" customHeight="1" x14ac:dyDescent="0.25">
      <c r="B3" s="110" t="str">
        <f>'2.4. Budget Impact Summary'!B3</f>
        <v>Budgetary consequences for the health care services</v>
      </c>
      <c r="C3" s="78">
        <f t="shared" ref="C3" ca="1" si="0">YEAR(TODAY())+1</f>
        <v>2025</v>
      </c>
      <c r="D3" s="78">
        <f ca="1">C3+1</f>
        <v>2026</v>
      </c>
      <c r="E3" s="78">
        <f t="shared" ref="E3:G3" ca="1" si="1">D3+1</f>
        <v>2027</v>
      </c>
      <c r="F3" s="78">
        <f t="shared" ca="1" si="1"/>
        <v>2028</v>
      </c>
      <c r="G3" s="78">
        <f t="shared" ca="1" si="1"/>
        <v>2029</v>
      </c>
      <c r="I3" s="6"/>
      <c r="J3" s="27">
        <f t="shared" ref="J3" ca="1" si="2">YEAR(TODAY())+1</f>
        <v>2025</v>
      </c>
      <c r="K3" s="27">
        <f ca="1">J3+1</f>
        <v>2026</v>
      </c>
      <c r="L3" s="27">
        <f t="shared" ref="L3:N3" ca="1" si="3">K3+1</f>
        <v>2027</v>
      </c>
      <c r="M3" s="27">
        <f t="shared" ca="1" si="3"/>
        <v>2028</v>
      </c>
      <c r="N3" s="27">
        <f t="shared" ca="1" si="3"/>
        <v>2029</v>
      </c>
    </row>
    <row r="4" spans="2:14" ht="38.25" x14ac:dyDescent="0.25">
      <c r="B4" s="79" t="str">
        <f>'2.4. Budget Impact Summary'!B4</f>
        <v>&lt;intervention&gt; is approved for reimbursement</v>
      </c>
      <c r="C4" s="103">
        <f>'2.4. Budget Impact Summary'!C4/1000000</f>
        <v>0</v>
      </c>
      <c r="D4" s="103">
        <f>'2.4. Budget Impact Summary'!D4/1000000</f>
        <v>0</v>
      </c>
      <c r="E4" s="103">
        <f>'2.4. Budget Impact Summary'!E4/1000000</f>
        <v>0</v>
      </c>
      <c r="F4" s="103">
        <f>'2.4. Budget Impact Summary'!F4/1000000</f>
        <v>0</v>
      </c>
      <c r="G4" s="103">
        <f>'2.4. Budget Impact Summary'!G4/1000000</f>
        <v>0</v>
      </c>
      <c r="I4" s="79" t="str">
        <f>'3.3. Budget Impact Summary'!B4</f>
        <v>&lt;intervention&gt; is approved for reimbursement</v>
      </c>
      <c r="J4" s="103">
        <f>'3.3. Budget Impact Summary'!C4/1000000</f>
        <v>0</v>
      </c>
      <c r="K4" s="103">
        <f>'3.3. Budget Impact Summary'!D4/1000000</f>
        <v>0</v>
      </c>
      <c r="L4" s="103">
        <f>'3.3. Budget Impact Summary'!E4/1000000</f>
        <v>0</v>
      </c>
      <c r="M4" s="103">
        <f>'3.3. Budget Impact Summary'!F4/1000000</f>
        <v>0</v>
      </c>
      <c r="N4" s="103">
        <f>'3.3. Budget Impact Summary'!G4/1000000</f>
        <v>0</v>
      </c>
    </row>
    <row r="5" spans="2:14" ht="63.75" x14ac:dyDescent="0.25">
      <c r="B5" s="81" t="str">
        <f>'2.4. Budget Impact Summary'!B5</f>
        <v>Of which: Costs related to medicinal products covered by the Regional Health Authorities</v>
      </c>
      <c r="C5" s="104">
        <f>'2.4. Budget Impact Summary'!C5/1000000</f>
        <v>0</v>
      </c>
      <c r="D5" s="104">
        <f>'2.4. Budget Impact Summary'!D5/1000000</f>
        <v>0</v>
      </c>
      <c r="E5" s="104">
        <f>'2.4. Budget Impact Summary'!E5/1000000</f>
        <v>0</v>
      </c>
      <c r="F5" s="104">
        <f>'2.4. Budget Impact Summary'!F5/1000000</f>
        <v>0</v>
      </c>
      <c r="G5" s="104">
        <f>'2.4. Budget Impact Summary'!G5/1000000</f>
        <v>0</v>
      </c>
      <c r="I5" s="95" t="str">
        <f>'3.3. Budget Impact Summary'!B5</f>
        <v>Of which: costs related to medicinal products covered by the NIS</v>
      </c>
      <c r="J5" s="104">
        <f>'3.3. Budget Impact Summary'!C5/1000000</f>
        <v>0</v>
      </c>
      <c r="K5" s="104">
        <f>'3.3. Budget Impact Summary'!D5/1000000</f>
        <v>0</v>
      </c>
      <c r="L5" s="104">
        <f>'3.3. Budget Impact Summary'!E5/1000000</f>
        <v>0</v>
      </c>
      <c r="M5" s="104">
        <f>'3.3. Budget Impact Summary'!F5/1000000</f>
        <v>0</v>
      </c>
      <c r="N5" s="104">
        <f>'3.3. Budget Impact Summary'!G5/1000000</f>
        <v>0</v>
      </c>
    </row>
    <row r="6" spans="2:14" ht="77.25" thickBot="1" x14ac:dyDescent="0.3">
      <c r="B6" s="81" t="str">
        <f>'2.4. Budget Impact Summary'!B6</f>
        <v>Of which: Costs related to the Regional Health Authorities, excluding medicinal products</v>
      </c>
      <c r="C6" s="108">
        <f>'2.4. Budget Impact Summary'!C6/1000000</f>
        <v>0</v>
      </c>
      <c r="D6" s="108">
        <f>'2.4. Budget Impact Summary'!D6/1000000</f>
        <v>0</v>
      </c>
      <c r="E6" s="108">
        <f>'2.4. Budget Impact Summary'!E6/1000000</f>
        <v>0</v>
      </c>
      <c r="F6" s="108">
        <f>'2.4. Budget Impact Summary'!F6/1000000</f>
        <v>0</v>
      </c>
      <c r="G6" s="108">
        <f>'2.4. Budget Impact Summary'!G6/1000000</f>
        <v>0</v>
      </c>
      <c r="I6" s="96" t="str">
        <f>'3.3. Budget Impact Summary'!B6</f>
        <v>Of which: costs not related to medicinal products covered by the NIS</v>
      </c>
      <c r="J6" s="105">
        <f>'3.3. Budget Impact Summary'!C6/1000000</f>
        <v>0</v>
      </c>
      <c r="K6" s="105">
        <f>'3.3. Budget Impact Summary'!D6/1000000</f>
        <v>0</v>
      </c>
      <c r="L6" s="105">
        <f>'3.3. Budget Impact Summary'!E6/1000000</f>
        <v>0</v>
      </c>
      <c r="M6" s="105">
        <f>'3.3. Budget Impact Summary'!F6/1000000</f>
        <v>0</v>
      </c>
      <c r="N6" s="105">
        <f>'3.3. Budget Impact Summary'!G6/1000000</f>
        <v>0</v>
      </c>
    </row>
    <row r="7" spans="2:14" ht="51.75" thickBot="1" x14ac:dyDescent="0.3">
      <c r="B7" s="84" t="str">
        <f>'2.4. Budget Impact Summary'!B7</f>
        <v>Of which: Costs not related to the Regional Health Authorities</v>
      </c>
      <c r="C7" s="105">
        <f>'2.4. Budget Impact Summary'!C7/1000000</f>
        <v>0</v>
      </c>
      <c r="D7" s="105">
        <f>'2.4. Budget Impact Summary'!D7/1000000</f>
        <v>0</v>
      </c>
      <c r="E7" s="105">
        <f>'2.4. Budget Impact Summary'!E7/1000000</f>
        <v>0</v>
      </c>
      <c r="F7" s="105">
        <f>'2.4. Budget Impact Summary'!F7/1000000</f>
        <v>0</v>
      </c>
      <c r="G7" s="105">
        <f>'2.4. Budget Impact Summary'!G7/1000000</f>
        <v>0</v>
      </c>
      <c r="I7" s="97" t="str">
        <f>'3.3. Budget Impact Summary'!B7</f>
        <v>&lt;intervention&gt; is NOT approved for reimbursement</v>
      </c>
      <c r="J7" s="106">
        <f>'3.3. Budget Impact Summary'!C7/1000000</f>
        <v>0</v>
      </c>
      <c r="K7" s="106">
        <f>'3.3. Budget Impact Summary'!D7/1000000</f>
        <v>0</v>
      </c>
      <c r="L7" s="106">
        <f>'3.3. Budget Impact Summary'!E7/1000000</f>
        <v>0</v>
      </c>
      <c r="M7" s="106">
        <f>'3.3. Budget Impact Summary'!F7/1000000</f>
        <v>0</v>
      </c>
      <c r="N7" s="106">
        <f>'3.3. Budget Impact Summary'!G7/1000000</f>
        <v>0</v>
      </c>
    </row>
    <row r="8" spans="2:14" ht="51" x14ac:dyDescent="0.25">
      <c r="B8" s="79" t="str">
        <f>'2.4. Budget Impact Summary'!B8</f>
        <v>&lt;intervention&gt; is NOT approved for reimbursement</v>
      </c>
      <c r="C8" s="109">
        <f>'2.4. Budget Impact Summary'!C8/1000000</f>
        <v>0</v>
      </c>
      <c r="D8" s="109">
        <f>'2.4. Budget Impact Summary'!D8/1000000</f>
        <v>0</v>
      </c>
      <c r="E8" s="109">
        <f>'2.4. Budget Impact Summary'!E8/1000000</f>
        <v>0</v>
      </c>
      <c r="F8" s="109">
        <f>'2.4. Budget Impact Summary'!F8/1000000</f>
        <v>0</v>
      </c>
      <c r="G8" s="109">
        <f>'2.4. Budget Impact Summary'!G8/1000000</f>
        <v>0</v>
      </c>
      <c r="I8" s="95" t="str">
        <f>'3.3. Budget Impact Summary'!B8</f>
        <v>Of which: costs related to medicinal products covered by the NIS</v>
      </c>
      <c r="J8" s="104">
        <f>'3.3. Budget Impact Summary'!C8/1000000</f>
        <v>0</v>
      </c>
      <c r="K8" s="104">
        <f>'3.3. Budget Impact Summary'!D8/1000000</f>
        <v>0</v>
      </c>
      <c r="L8" s="104">
        <f>'3.3. Budget Impact Summary'!E8/1000000</f>
        <v>0</v>
      </c>
      <c r="M8" s="104">
        <f>'3.3. Budget Impact Summary'!F8/1000000</f>
        <v>0</v>
      </c>
      <c r="N8" s="104">
        <f>'3.3. Budget Impact Summary'!G8/1000000</f>
        <v>0</v>
      </c>
    </row>
    <row r="9" spans="2:14" ht="64.5" thickBot="1" x14ac:dyDescent="0.3">
      <c r="B9" s="81" t="str">
        <f>'2.4. Budget Impact Summary'!B9</f>
        <v>Of which: Costs related to medicinal products covered by the Regional Health Authorities</v>
      </c>
      <c r="C9" s="108">
        <f>'2.4. Budget Impact Summary'!C9/1000000</f>
        <v>0</v>
      </c>
      <c r="D9" s="108">
        <f>'2.4. Budget Impact Summary'!D9/1000000</f>
        <v>0</v>
      </c>
      <c r="E9" s="108">
        <f>'2.4. Budget Impact Summary'!E9/1000000</f>
        <v>0</v>
      </c>
      <c r="F9" s="108">
        <f>'2.4. Budget Impact Summary'!F9/1000000</f>
        <v>0</v>
      </c>
      <c r="G9" s="108">
        <f>'2.4. Budget Impact Summary'!G9/1000000</f>
        <v>0</v>
      </c>
      <c r="I9" s="96" t="str">
        <f>'3.3. Budget Impact Summary'!B9</f>
        <v>Of which: costs not related to medicinal products covered by the NIS</v>
      </c>
      <c r="J9" s="105">
        <f>'3.3. Budget Impact Summary'!C9/1000000</f>
        <v>0</v>
      </c>
      <c r="K9" s="105">
        <f>'3.3. Budget Impact Summary'!D9/1000000</f>
        <v>0</v>
      </c>
      <c r="L9" s="105">
        <f>'3.3. Budget Impact Summary'!E9/1000000</f>
        <v>0</v>
      </c>
      <c r="M9" s="105">
        <f>'3.3. Budget Impact Summary'!F9/1000000</f>
        <v>0</v>
      </c>
      <c r="N9" s="105">
        <f>'3.3. Budget Impact Summary'!G9/1000000</f>
        <v>0</v>
      </c>
    </row>
    <row r="10" spans="2:14" ht="77.25" thickBot="1" x14ac:dyDescent="0.3">
      <c r="B10" s="81" t="str">
        <f>'2.4. Budget Impact Summary'!B10</f>
        <v>Of which: Costs related to the Regional Health Authorities, excluding medicinal products</v>
      </c>
      <c r="C10" s="108">
        <f>'2.4. Budget Impact Summary'!C10/1000000</f>
        <v>0</v>
      </c>
      <c r="D10" s="108">
        <f>'2.4. Budget Impact Summary'!D10/1000000</f>
        <v>0</v>
      </c>
      <c r="E10" s="108">
        <f>'2.4. Budget Impact Summary'!E10/1000000</f>
        <v>0</v>
      </c>
      <c r="F10" s="108">
        <f>'2.4. Budget Impact Summary'!F10/1000000</f>
        <v>0</v>
      </c>
      <c r="G10" s="108">
        <f>'2.4. Budget Impact Summary'!G10/1000000</f>
        <v>0</v>
      </c>
      <c r="I10" s="99" t="str">
        <f>'3.3. Budget Impact Summary'!B10</f>
        <v>Budget impact of the recommendation</v>
      </c>
      <c r="J10" s="107">
        <f>'3.3. Budget Impact Summary'!C10/1000000</f>
        <v>0</v>
      </c>
      <c r="K10" s="107">
        <f>'3.3. Budget Impact Summary'!D10/1000000</f>
        <v>0</v>
      </c>
      <c r="L10" s="107">
        <f>'3.3. Budget Impact Summary'!E10/1000000</f>
        <v>0</v>
      </c>
      <c r="M10" s="107">
        <f>'3.3. Budget Impact Summary'!F10/1000000</f>
        <v>0</v>
      </c>
      <c r="N10" s="107">
        <f>'3.3. Budget Impact Summary'!G10/1000000</f>
        <v>0</v>
      </c>
    </row>
    <row r="11" spans="2:14" ht="52.5" thickTop="1" thickBot="1" x14ac:dyDescent="0.3">
      <c r="B11" s="84" t="str">
        <f>'2.4. Budget Impact Summary'!B11</f>
        <v>Of which: Costs not related to the Regional Health Authorities</v>
      </c>
      <c r="C11" s="105">
        <f>'2.4. Budget Impact Summary'!C11/1000000</f>
        <v>0</v>
      </c>
      <c r="D11" s="105">
        <f>'2.4. Budget Impact Summary'!D11/1000000</f>
        <v>0</v>
      </c>
      <c r="E11" s="105">
        <f>'2.4. Budget Impact Summary'!E11/1000000</f>
        <v>0</v>
      </c>
      <c r="F11" s="105">
        <f>'2.4. Budget Impact Summary'!F11/1000000</f>
        <v>0</v>
      </c>
      <c r="G11" s="105">
        <f>'2.4. Budget Impact Summary'!G11/1000000</f>
        <v>0</v>
      </c>
      <c r="I11" s="95" t="str">
        <f>'3.3. Budget Impact Summary'!B11</f>
        <v>Of which: costs related to medicinal products covered by the NIS</v>
      </c>
      <c r="J11" s="104">
        <f>'3.3. Budget Impact Summary'!C11/1000000</f>
        <v>0</v>
      </c>
      <c r="K11" s="104">
        <f>'3.3. Budget Impact Summary'!D11/1000000</f>
        <v>0</v>
      </c>
      <c r="L11" s="104">
        <f>'3.3. Budget Impact Summary'!E11/1000000</f>
        <v>0</v>
      </c>
      <c r="M11" s="104">
        <f>'3.3. Budget Impact Summary'!F11/1000000</f>
        <v>0</v>
      </c>
      <c r="N11" s="104">
        <f>'3.3. Budget Impact Summary'!G11/1000000</f>
        <v>0</v>
      </c>
    </row>
    <row r="12" spans="2:14" ht="51.75" thickBot="1" x14ac:dyDescent="0.3">
      <c r="B12" s="87" t="str">
        <f>'2.4. Budget Impact Summary'!B12</f>
        <v>Budget impact of the recommendation</v>
      </c>
      <c r="C12" s="107">
        <f>'2.4. Budget Impact Summary'!C12/1000000</f>
        <v>0</v>
      </c>
      <c r="D12" s="107">
        <f>'2.4. Budget Impact Summary'!D12/1000000</f>
        <v>0</v>
      </c>
      <c r="E12" s="107">
        <f>'2.4. Budget Impact Summary'!E12/1000000</f>
        <v>0</v>
      </c>
      <c r="F12" s="107">
        <f>'2.4. Budget Impact Summary'!F12/1000000</f>
        <v>0</v>
      </c>
      <c r="G12" s="107">
        <f>'2.4. Budget Impact Summary'!G12/1000000</f>
        <v>0</v>
      </c>
      <c r="I12" s="96" t="str">
        <f>'3.3. Budget Impact Summary'!B12</f>
        <v>Of which: costs not related to medicinal products covered by the NIS</v>
      </c>
      <c r="J12" s="105">
        <f>'3.3. Budget Impact Summary'!C12/1000000</f>
        <v>0</v>
      </c>
      <c r="K12" s="105">
        <f>'3.3. Budget Impact Summary'!D12/1000000</f>
        <v>0</v>
      </c>
      <c r="L12" s="105">
        <f>'3.3. Budget Impact Summary'!E12/1000000</f>
        <v>0</v>
      </c>
      <c r="M12" s="105">
        <f>'3.3. Budget Impact Summary'!F12/1000000</f>
        <v>0</v>
      </c>
      <c r="N12" s="105">
        <f>'3.3. Budget Impact Summary'!G12/1000000</f>
        <v>0</v>
      </c>
    </row>
    <row r="13" spans="2:14" ht="64.5" thickTop="1" x14ac:dyDescent="0.25">
      <c r="B13" s="81" t="str">
        <f>'2.4. Budget Impact Summary'!B13</f>
        <v>Of which: Costs related to medicinal products covered by the Regional Health Authorities</v>
      </c>
      <c r="C13" s="108">
        <f>'2.4. Budget Impact Summary'!C13/1000000</f>
        <v>0</v>
      </c>
      <c r="D13" s="108">
        <f>'2.4. Budget Impact Summary'!D13/1000000</f>
        <v>0</v>
      </c>
      <c r="E13" s="108">
        <f>'2.4. Budget Impact Summary'!E13/1000000</f>
        <v>0</v>
      </c>
      <c r="F13" s="108">
        <f>'2.4. Budget Impact Summary'!F13/1000000</f>
        <v>0</v>
      </c>
      <c r="G13" s="108">
        <f>'2.4. Budget Impact Summary'!G13/1000000</f>
        <v>0</v>
      </c>
      <c r="N13" s="76"/>
    </row>
    <row r="14" spans="2:14" ht="76.5" x14ac:dyDescent="0.25">
      <c r="B14" s="81" t="str">
        <f>'2.4. Budget Impact Summary'!B14</f>
        <v>Of which: Costs related to the Regional Health Authorities, excluding medicinal products</v>
      </c>
      <c r="C14" s="108">
        <f>'2.4. Budget Impact Summary'!C14/1000000</f>
        <v>0</v>
      </c>
      <c r="D14" s="108">
        <f>'2.4. Budget Impact Summary'!D14/1000000</f>
        <v>0</v>
      </c>
      <c r="E14" s="108">
        <f>'2.4. Budget Impact Summary'!E14/1000000</f>
        <v>0</v>
      </c>
      <c r="F14" s="108">
        <f>'2.4. Budget Impact Summary'!F14/1000000</f>
        <v>0</v>
      </c>
      <c r="G14" s="108">
        <f>'2.4. Budget Impact Summary'!G14/1000000</f>
        <v>0</v>
      </c>
    </row>
    <row r="15" spans="2:14" ht="51.75" thickBot="1" x14ac:dyDescent="0.3">
      <c r="B15" s="84" t="str">
        <f>'2.4. Budget Impact Summary'!B15</f>
        <v>Of which: Costs not related to the Regional Health Authorities</v>
      </c>
      <c r="C15" s="105">
        <f>'2.4. Budget Impact Summary'!C15/1000000</f>
        <v>0</v>
      </c>
      <c r="D15" s="105">
        <f>'2.4. Budget Impact Summary'!D15/1000000</f>
        <v>0</v>
      </c>
      <c r="E15" s="105">
        <f>'2.4. Budget Impact Summary'!E15/1000000</f>
        <v>0</v>
      </c>
      <c r="F15" s="105">
        <f>'2.4. Budget Impact Summary'!F15/1000000</f>
        <v>0</v>
      </c>
      <c r="G15" s="105">
        <f>'2.4. Budget Impact Summary'!G15/1000000</f>
        <v>0</v>
      </c>
    </row>
    <row r="16" spans="2:14" x14ac:dyDescent="0.25">
      <c r="B16" s="89" t="s">
        <v>54</v>
      </c>
      <c r="C16" s="76"/>
      <c r="D16" s="76"/>
      <c r="E16" s="76"/>
      <c r="F16" s="76"/>
      <c r="G16" s="76"/>
    </row>
  </sheetData>
  <mergeCells count="2">
    <mergeCell ref="B1:G1"/>
    <mergeCell ref="I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BE38B-BA79-47C1-A573-E53D65C29FE5}">
  <sheetPr>
    <tabColor rgb="FFD6EBEE"/>
  </sheetPr>
  <dimension ref="A1:T11"/>
  <sheetViews>
    <sheetView showGridLines="0" zoomScaleNormal="100" workbookViewId="0">
      <selection activeCell="C40" sqref="C40"/>
    </sheetView>
  </sheetViews>
  <sheetFormatPr baseColWidth="10" defaultColWidth="11.42578125" defaultRowHeight="15" x14ac:dyDescent="0.25"/>
  <cols>
    <col min="2" max="2" width="18.5703125" bestFit="1" customWidth="1"/>
    <col min="3" max="9" width="13.85546875" customWidth="1"/>
  </cols>
  <sheetData>
    <row r="1" spans="1:20" x14ac:dyDescent="0.25">
      <c r="A1" s="7" t="s">
        <v>0</v>
      </c>
    </row>
    <row r="2" spans="1:20" ht="23.25" x14ac:dyDescent="0.25">
      <c r="B2" s="131" t="str">
        <f>'Cover page'!B20</f>
        <v>1. Quantification of the eligable patient population</v>
      </c>
      <c r="C2" s="131"/>
      <c r="D2" s="131"/>
      <c r="E2" s="131"/>
      <c r="F2" s="131"/>
      <c r="G2" s="131"/>
      <c r="H2" s="131"/>
    </row>
    <row r="3" spans="1:20" x14ac:dyDescent="0.25">
      <c r="B3" s="124" t="s">
        <v>20</v>
      </c>
      <c r="C3" s="124"/>
      <c r="D3" s="124"/>
      <c r="E3" s="124"/>
      <c r="F3" s="124"/>
      <c r="G3" s="124"/>
      <c r="H3" s="124"/>
      <c r="I3" s="124"/>
      <c r="J3" s="124"/>
      <c r="K3" s="124"/>
      <c r="L3" s="124"/>
    </row>
    <row r="4" spans="1:20" x14ac:dyDescent="0.25">
      <c r="B4" s="124"/>
      <c r="C4" s="124"/>
      <c r="D4" s="124"/>
      <c r="E4" s="124"/>
      <c r="F4" s="124"/>
      <c r="G4" s="124"/>
      <c r="H4" s="124"/>
      <c r="I4" s="124"/>
      <c r="J4" s="124"/>
      <c r="K4" s="124"/>
      <c r="L4" s="124"/>
    </row>
    <row r="5" spans="1:20" x14ac:dyDescent="0.25">
      <c r="B5" s="124"/>
      <c r="C5" s="124"/>
      <c r="D5" s="124"/>
      <c r="E5" s="124"/>
      <c r="F5" s="124"/>
      <c r="G5" s="124"/>
      <c r="H5" s="124"/>
      <c r="I5" s="124"/>
      <c r="J5" s="124"/>
      <c r="K5" s="124"/>
      <c r="L5" s="124"/>
    </row>
    <row r="6" spans="1:20" x14ac:dyDescent="0.25">
      <c r="B6" s="124"/>
      <c r="C6" s="124"/>
      <c r="D6" s="124"/>
      <c r="E6" s="124"/>
      <c r="F6" s="124"/>
      <c r="G6" s="124"/>
      <c r="H6" s="124"/>
      <c r="I6" s="124"/>
      <c r="J6" s="124"/>
      <c r="K6" s="124"/>
      <c r="L6" s="124"/>
    </row>
    <row r="7" spans="1:20" x14ac:dyDescent="0.25">
      <c r="B7" s="124"/>
      <c r="C7" s="124"/>
      <c r="D7" s="124"/>
      <c r="E7" s="124"/>
      <c r="F7" s="124"/>
      <c r="G7" s="124"/>
      <c r="H7" s="124"/>
      <c r="I7" s="124"/>
      <c r="J7" s="124"/>
      <c r="K7" s="124"/>
      <c r="L7" s="124"/>
    </row>
    <row r="9" spans="1:20" x14ac:dyDescent="0.25">
      <c r="B9" s="10" t="s">
        <v>21</v>
      </c>
      <c r="C9" s="29"/>
      <c r="D9" s="29"/>
      <c r="E9" s="29"/>
      <c r="F9" s="29"/>
      <c r="G9" s="29"/>
    </row>
    <row r="10" spans="1:20" x14ac:dyDescent="0.25">
      <c r="B10" s="135"/>
      <c r="C10" s="136"/>
      <c r="D10" s="136"/>
      <c r="E10" s="74">
        <f t="shared" ref="E10" ca="1" si="0">YEAR(TODAY())+1</f>
        <v>2025</v>
      </c>
      <c r="F10" s="27">
        <f ca="1">E10+1</f>
        <v>2026</v>
      </c>
      <c r="G10" s="27">
        <f t="shared" ref="G10:I10" ca="1" si="1">F10+1</f>
        <v>2027</v>
      </c>
      <c r="H10" s="27">
        <f t="shared" ca="1" si="1"/>
        <v>2028</v>
      </c>
      <c r="I10" s="39">
        <f t="shared" ca="1" si="1"/>
        <v>2029</v>
      </c>
      <c r="J10" s="125" t="s">
        <v>22</v>
      </c>
      <c r="K10" s="126"/>
      <c r="L10" s="126"/>
      <c r="M10" s="126"/>
      <c r="N10" s="126"/>
      <c r="O10" s="126"/>
      <c r="P10" s="126"/>
      <c r="Q10" s="126"/>
      <c r="R10" s="126"/>
      <c r="S10" s="126"/>
      <c r="T10" s="127"/>
    </row>
    <row r="11" spans="1:20" ht="35.25" customHeight="1" x14ac:dyDescent="0.25">
      <c r="B11" s="132" t="s">
        <v>23</v>
      </c>
      <c r="C11" s="133"/>
      <c r="D11" s="134"/>
      <c r="E11" s="28"/>
      <c r="F11" s="73"/>
      <c r="G11" s="28"/>
      <c r="H11" s="28"/>
      <c r="I11" s="28"/>
      <c r="J11" s="128"/>
      <c r="K11" s="129"/>
      <c r="L11" s="129"/>
      <c r="M11" s="129"/>
      <c r="N11" s="129"/>
      <c r="O11" s="129"/>
      <c r="P11" s="129"/>
      <c r="Q11" s="129"/>
      <c r="R11" s="129"/>
      <c r="S11" s="129"/>
      <c r="T11" s="130"/>
    </row>
  </sheetData>
  <mergeCells count="5">
    <mergeCell ref="B3:L7"/>
    <mergeCell ref="J10:T11"/>
    <mergeCell ref="B2:H2"/>
    <mergeCell ref="B11:D11"/>
    <mergeCell ref="B10:D10"/>
  </mergeCells>
  <phoneticPr fontId="7"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5C45-8B2E-435C-ACC0-7367F81B4041}">
  <sheetPr>
    <tabColor rgb="FF00778B"/>
  </sheetPr>
  <dimension ref="A1:S46"/>
  <sheetViews>
    <sheetView zoomScaleNormal="100" workbookViewId="0">
      <selection activeCell="C10" sqref="C10"/>
    </sheetView>
  </sheetViews>
  <sheetFormatPr baseColWidth="10" defaultColWidth="10.85546875" defaultRowHeight="15" x14ac:dyDescent="0.25"/>
  <cols>
    <col min="1" max="1" width="10.5703125" style="1" bestFit="1" customWidth="1"/>
    <col min="2" max="2" width="2.85546875" style="1" customWidth="1"/>
    <col min="3" max="3" width="70.5703125" style="1" customWidth="1"/>
    <col min="4" max="8" width="10.7109375" style="29" customWidth="1"/>
    <col min="9" max="22" width="10.7109375" style="1" customWidth="1"/>
    <col min="23" max="16384" width="10.85546875" style="1"/>
  </cols>
  <sheetData>
    <row r="1" spans="1:14" ht="21" x14ac:dyDescent="0.25">
      <c r="A1" s="7" t="s">
        <v>0</v>
      </c>
      <c r="C1" s="147" t="str">
        <f>'Cover page'!B23</f>
        <v xml:space="preserve">2.1 Budgetary consequences related to medicinal products financed by the Regional Health Authorities </v>
      </c>
      <c r="D1" s="147"/>
      <c r="E1" s="147"/>
      <c r="F1" s="147"/>
      <c r="G1" s="147"/>
      <c r="H1" s="147"/>
    </row>
    <row r="3" spans="1:14" x14ac:dyDescent="0.25">
      <c r="C3" s="10" t="s">
        <v>24</v>
      </c>
      <c r="D3" s="1"/>
      <c r="E3" s="1"/>
      <c r="F3" s="1"/>
      <c r="G3" s="1"/>
      <c r="H3" s="1"/>
    </row>
    <row r="4" spans="1:14" x14ac:dyDescent="0.25">
      <c r="C4" s="150" t="s">
        <v>91</v>
      </c>
      <c r="D4" s="94" t="s">
        <v>25</v>
      </c>
      <c r="E4" s="94" t="s">
        <v>26</v>
      </c>
      <c r="F4" s="94" t="s">
        <v>27</v>
      </c>
      <c r="G4" s="1"/>
      <c r="H4" s="1"/>
    </row>
    <row r="5" spans="1:14" x14ac:dyDescent="0.25">
      <c r="C5" s="151"/>
      <c r="D5" s="37">
        <v>1</v>
      </c>
      <c r="E5" s="36"/>
      <c r="F5" s="36"/>
      <c r="G5" s="1"/>
      <c r="H5" s="1"/>
    </row>
    <row r="6" spans="1:14" x14ac:dyDescent="0.25">
      <c r="C6" s="151"/>
      <c r="D6" s="37">
        <v>2</v>
      </c>
      <c r="E6" s="36"/>
      <c r="F6" s="36"/>
      <c r="G6" s="1"/>
      <c r="H6" s="1"/>
    </row>
    <row r="7" spans="1:14" x14ac:dyDescent="0.25">
      <c r="C7" s="151"/>
      <c r="D7" s="37">
        <v>3</v>
      </c>
      <c r="E7" s="36"/>
      <c r="F7" s="36"/>
      <c r="G7" s="1"/>
      <c r="H7" s="1"/>
    </row>
    <row r="8" spans="1:14" x14ac:dyDescent="0.25">
      <c r="C8" s="151"/>
      <c r="D8" s="37">
        <v>4</v>
      </c>
      <c r="E8" s="36"/>
      <c r="F8" s="36"/>
      <c r="G8" s="1"/>
      <c r="H8" s="1"/>
    </row>
    <row r="9" spans="1:14" x14ac:dyDescent="0.25">
      <c r="C9" s="152"/>
      <c r="D9" s="37">
        <v>5</v>
      </c>
      <c r="E9" s="36"/>
      <c r="F9" s="36"/>
      <c r="G9" s="1"/>
      <c r="H9" s="1"/>
    </row>
    <row r="11" spans="1:14" x14ac:dyDescent="0.25">
      <c r="C11" s="146" t="s">
        <v>21</v>
      </c>
      <c r="D11" s="146"/>
      <c r="E11" s="146"/>
      <c r="F11" s="146"/>
      <c r="G11" s="146"/>
      <c r="H11" s="146"/>
    </row>
    <row r="12" spans="1:14" x14ac:dyDescent="0.25">
      <c r="C12" s="6"/>
      <c r="D12" s="27">
        <f t="shared" ref="D12" ca="1" si="0">YEAR(TODAY())+1</f>
        <v>2025</v>
      </c>
      <c r="E12" s="27">
        <f ca="1">D12+1</f>
        <v>2026</v>
      </c>
      <c r="F12" s="27">
        <f t="shared" ref="F12:H12" ca="1" si="1">E12+1</f>
        <v>2027</v>
      </c>
      <c r="G12" s="27">
        <f t="shared" ca="1" si="1"/>
        <v>2028</v>
      </c>
      <c r="H12" s="27">
        <f t="shared" ca="1" si="1"/>
        <v>2029</v>
      </c>
    </row>
    <row r="13" spans="1:14" x14ac:dyDescent="0.25">
      <c r="A13" s="8"/>
      <c r="C13" s="42" t="s">
        <v>89</v>
      </c>
      <c r="D13" s="30">
        <f>'1. Patient population'!E11</f>
        <v>0</v>
      </c>
      <c r="E13" s="30">
        <f>'1. Patient population'!F11</f>
        <v>0</v>
      </c>
      <c r="F13" s="30">
        <f>'1. Patient population'!G11</f>
        <v>0</v>
      </c>
      <c r="G13" s="30">
        <f>'1. Patient population'!H11</f>
        <v>0</v>
      </c>
      <c r="H13" s="30">
        <f>'1. Patient population'!I11</f>
        <v>0</v>
      </c>
    </row>
    <row r="15" spans="1:14" x14ac:dyDescent="0.25">
      <c r="C15" s="146" t="s">
        <v>29</v>
      </c>
      <c r="D15" s="146"/>
      <c r="E15" s="146"/>
      <c r="F15" s="146"/>
      <c r="G15" s="146"/>
      <c r="H15" s="146"/>
    </row>
    <row r="16" spans="1:14" x14ac:dyDescent="0.25">
      <c r="C16" s="6"/>
      <c r="D16" s="27">
        <f t="shared" ref="D16" ca="1" si="2">YEAR(TODAY())+1</f>
        <v>2025</v>
      </c>
      <c r="E16" s="27">
        <f ca="1">D16+1</f>
        <v>2026</v>
      </c>
      <c r="F16" s="27">
        <f t="shared" ref="F16:H16" ca="1" si="3">E16+1</f>
        <v>2027</v>
      </c>
      <c r="G16" s="27">
        <f t="shared" ca="1" si="3"/>
        <v>2028</v>
      </c>
      <c r="H16" s="27">
        <f t="shared" ca="1" si="3"/>
        <v>2029</v>
      </c>
      <c r="I16" s="137" t="s">
        <v>30</v>
      </c>
      <c r="J16" s="138"/>
      <c r="K16" s="138"/>
      <c r="L16" s="138"/>
      <c r="M16" s="138"/>
      <c r="N16" s="139"/>
    </row>
    <row r="17" spans="3:19" x14ac:dyDescent="0.25">
      <c r="C17" s="43" t="str">
        <f>Brand_name</f>
        <v>&lt;intervention&gt;</v>
      </c>
      <c r="D17" s="30">
        <f>D13*D19</f>
        <v>0</v>
      </c>
      <c r="E17" s="30">
        <f t="shared" ref="E17:H17" si="4">E13*E19</f>
        <v>0</v>
      </c>
      <c r="F17" s="30">
        <f t="shared" si="4"/>
        <v>0</v>
      </c>
      <c r="G17" s="30">
        <f t="shared" si="4"/>
        <v>0</v>
      </c>
      <c r="H17" s="30">
        <f t="shared" si="4"/>
        <v>0</v>
      </c>
      <c r="I17" s="140"/>
      <c r="J17" s="141"/>
      <c r="K17" s="141"/>
      <c r="L17" s="141"/>
      <c r="M17" s="141"/>
      <c r="N17" s="142"/>
    </row>
    <row r="18" spans="3:19" x14ac:dyDescent="0.25">
      <c r="C18" s="44" t="s">
        <v>31</v>
      </c>
      <c r="D18" s="24">
        <f>D13-D17</f>
        <v>0</v>
      </c>
      <c r="E18" s="24">
        <f t="shared" ref="E18:H18" si="5">E13-E17</f>
        <v>0</v>
      </c>
      <c r="F18" s="24">
        <f t="shared" si="5"/>
        <v>0</v>
      </c>
      <c r="G18" s="24">
        <f t="shared" si="5"/>
        <v>0</v>
      </c>
      <c r="H18" s="24">
        <f t="shared" si="5"/>
        <v>0</v>
      </c>
      <c r="I18" s="140"/>
      <c r="J18" s="141"/>
      <c r="K18" s="141"/>
      <c r="L18" s="141"/>
      <c r="M18" s="141"/>
      <c r="N18" s="142"/>
    </row>
    <row r="19" spans="3:19" x14ac:dyDescent="0.25">
      <c r="C19" s="18" t="str">
        <f>"Market share of "&amp;Brand_name&amp;" in new patients"</f>
        <v>Market share of &lt;intervention&gt; in new patients</v>
      </c>
      <c r="D19" s="19"/>
      <c r="E19" s="19"/>
      <c r="F19" s="19"/>
      <c r="G19" s="19"/>
      <c r="H19" s="19"/>
      <c r="I19" s="143"/>
      <c r="J19" s="144"/>
      <c r="K19" s="144"/>
      <c r="L19" s="144"/>
      <c r="M19" s="144"/>
      <c r="N19" s="145"/>
    </row>
    <row r="20" spans="3:19" x14ac:dyDescent="0.25">
      <c r="C20" s="148" t="s">
        <v>32</v>
      </c>
      <c r="D20" s="148"/>
      <c r="E20" s="148"/>
      <c r="F20" s="148"/>
      <c r="G20" s="148"/>
      <c r="H20" s="148"/>
    </row>
    <row r="22" spans="3:19" x14ac:dyDescent="0.25">
      <c r="C22" s="146" t="s">
        <v>33</v>
      </c>
      <c r="D22" s="146"/>
      <c r="E22" s="146"/>
      <c r="F22" s="146"/>
      <c r="G22" s="146"/>
      <c r="H22" s="146"/>
    </row>
    <row r="23" spans="3:19" x14ac:dyDescent="0.25">
      <c r="C23" s="6"/>
      <c r="D23" s="27">
        <f t="shared" ref="D23" ca="1" si="6">YEAR(TODAY())+1</f>
        <v>2025</v>
      </c>
      <c r="E23" s="27">
        <f ca="1">D23+1</f>
        <v>2026</v>
      </c>
      <c r="F23" s="27">
        <f t="shared" ref="F23:H23" ca="1" si="7">E23+1</f>
        <v>2027</v>
      </c>
      <c r="G23" s="27">
        <f t="shared" ca="1" si="7"/>
        <v>2028</v>
      </c>
      <c r="H23" s="27">
        <f t="shared" ca="1" si="7"/>
        <v>2029</v>
      </c>
    </row>
    <row r="24" spans="3:19" x14ac:dyDescent="0.25">
      <c r="C24" s="42" t="str">
        <f>Brand_name</f>
        <v>&lt;intervention&gt;</v>
      </c>
      <c r="D24" s="24">
        <v>0</v>
      </c>
      <c r="E24" s="24">
        <v>0</v>
      </c>
      <c r="F24" s="24">
        <v>0</v>
      </c>
      <c r="G24" s="24">
        <v>0</v>
      </c>
      <c r="H24" s="24">
        <v>0</v>
      </c>
    </row>
    <row r="25" spans="3:19" x14ac:dyDescent="0.25">
      <c r="C25" s="42" t="s">
        <v>27</v>
      </c>
      <c r="D25" s="24">
        <f>D13</f>
        <v>0</v>
      </c>
      <c r="E25" s="24">
        <f t="shared" ref="E25:H25" si="8">E13</f>
        <v>0</v>
      </c>
      <c r="F25" s="24">
        <f t="shared" si="8"/>
        <v>0</v>
      </c>
      <c r="G25" s="24">
        <f t="shared" si="8"/>
        <v>0</v>
      </c>
      <c r="H25" s="24">
        <f t="shared" si="8"/>
        <v>0</v>
      </c>
    </row>
    <row r="26" spans="3:19" x14ac:dyDescent="0.25">
      <c r="K26" s="47"/>
      <c r="L26" s="47"/>
      <c r="M26" s="48"/>
      <c r="O26" s="47"/>
      <c r="P26" s="47"/>
      <c r="Q26" s="48"/>
      <c r="S26" s="48"/>
    </row>
    <row r="27" spans="3:19" x14ac:dyDescent="0.25">
      <c r="C27" s="146" t="s">
        <v>34</v>
      </c>
      <c r="D27" s="146"/>
      <c r="E27" s="146"/>
      <c r="F27" s="146"/>
      <c r="G27" s="146"/>
      <c r="H27" s="146"/>
      <c r="K27" s="47"/>
      <c r="L27" s="47"/>
      <c r="M27" s="48"/>
      <c r="O27" s="47"/>
      <c r="P27" s="47"/>
      <c r="Q27" s="48"/>
      <c r="S27" s="48"/>
    </row>
    <row r="28" spans="3:19" x14ac:dyDescent="0.25">
      <c r="C28" s="6"/>
      <c r="D28" s="27">
        <f t="shared" ref="D28" ca="1" si="9">YEAR(TODAY())+1</f>
        <v>2025</v>
      </c>
      <c r="E28" s="27">
        <f ca="1">D28+1</f>
        <v>2026</v>
      </c>
      <c r="F28" s="27">
        <f t="shared" ref="F28:H28" ca="1" si="10">E28+1</f>
        <v>2027</v>
      </c>
      <c r="G28" s="27">
        <f t="shared" ca="1" si="10"/>
        <v>2028</v>
      </c>
      <c r="H28" s="27">
        <f t="shared" ca="1" si="10"/>
        <v>2029</v>
      </c>
      <c r="K28" s="47"/>
      <c r="L28" s="47"/>
      <c r="M28" s="48"/>
      <c r="O28" s="47"/>
      <c r="P28" s="47"/>
      <c r="Q28" s="48"/>
      <c r="S28" s="48"/>
    </row>
    <row r="29" spans="3:19" x14ac:dyDescent="0.25">
      <c r="C29" s="149" t="s">
        <v>87</v>
      </c>
      <c r="D29" s="149"/>
      <c r="E29" s="149"/>
      <c r="F29" s="149"/>
      <c r="G29" s="149"/>
      <c r="H29" s="149"/>
      <c r="K29" s="47"/>
      <c r="L29" s="47"/>
      <c r="M29" s="48"/>
      <c r="O29" s="47"/>
      <c r="P29" s="47"/>
      <c r="Q29" s="48"/>
      <c r="S29" s="48"/>
    </row>
    <row r="30" spans="3:19" x14ac:dyDescent="0.25">
      <c r="C30" s="42" t="s">
        <v>35</v>
      </c>
      <c r="D30" s="24">
        <f>E5*D17+D18*F5</f>
        <v>0</v>
      </c>
      <c r="E30" s="24">
        <f>E6*D17+D18*F6</f>
        <v>0</v>
      </c>
      <c r="F30" s="24">
        <f>E7*D17+D18*F7</f>
        <v>0</v>
      </c>
      <c r="G30" s="24">
        <f>E8*D17+D18*F8</f>
        <v>0</v>
      </c>
      <c r="H30" s="24">
        <f>E9*D17+D18*F9</f>
        <v>0</v>
      </c>
      <c r="J30" s="67"/>
      <c r="K30" s="67"/>
      <c r="L30" s="67"/>
      <c r="M30" s="67"/>
      <c r="N30" s="67"/>
      <c r="O30" s="67"/>
      <c r="P30" s="67"/>
      <c r="Q30" s="67"/>
      <c r="R30" s="67"/>
    </row>
    <row r="31" spans="3:19" x14ac:dyDescent="0.25">
      <c r="C31" s="42" t="s">
        <v>36</v>
      </c>
      <c r="D31" s="24"/>
      <c r="E31" s="24">
        <f>E5*E17+E18*F5</f>
        <v>0</v>
      </c>
      <c r="F31" s="24">
        <f>E6*E17+E18*F6</f>
        <v>0</v>
      </c>
      <c r="G31" s="24">
        <f>E7*E17+E18*F7</f>
        <v>0</v>
      </c>
      <c r="H31" s="24">
        <f>E8*E17+E18*F8</f>
        <v>0</v>
      </c>
      <c r="J31" s="67"/>
      <c r="K31" s="67"/>
      <c r="L31" s="67"/>
      <c r="M31" s="67"/>
      <c r="N31" s="67"/>
      <c r="O31" s="67"/>
      <c r="P31" s="67"/>
      <c r="Q31" s="67"/>
      <c r="R31" s="67"/>
    </row>
    <row r="32" spans="3:19" x14ac:dyDescent="0.25">
      <c r="C32" s="42" t="s">
        <v>37</v>
      </c>
      <c r="D32" s="24"/>
      <c r="E32" s="24"/>
      <c r="F32" s="24">
        <f>E5*F17+F18*F5</f>
        <v>0</v>
      </c>
      <c r="G32" s="24">
        <f>E6*F17+F18*F6</f>
        <v>0</v>
      </c>
      <c r="H32" s="24">
        <f>E7*F17+F18*F7</f>
        <v>0</v>
      </c>
      <c r="J32" s="67"/>
      <c r="K32" s="67"/>
      <c r="L32" s="67"/>
      <c r="M32" s="67"/>
      <c r="N32" s="67"/>
      <c r="O32" s="67"/>
      <c r="P32" s="67"/>
      <c r="Q32" s="67"/>
      <c r="R32" s="67"/>
    </row>
    <row r="33" spans="3:18" x14ac:dyDescent="0.25">
      <c r="C33" s="42" t="s">
        <v>38</v>
      </c>
      <c r="D33" s="24"/>
      <c r="E33" s="24"/>
      <c r="F33" s="24"/>
      <c r="G33" s="24">
        <f>E5*G17+G18*F5</f>
        <v>0</v>
      </c>
      <c r="H33" s="24">
        <f>E6*G17+G18*F6</f>
        <v>0</v>
      </c>
      <c r="J33" s="67"/>
      <c r="K33" s="67"/>
      <c r="L33" s="67"/>
      <c r="M33" s="67"/>
      <c r="N33" s="67"/>
      <c r="O33" s="67"/>
      <c r="P33" s="67"/>
      <c r="Q33" s="67"/>
      <c r="R33" s="67"/>
    </row>
    <row r="34" spans="3:18" x14ac:dyDescent="0.25">
      <c r="C34" s="42" t="s">
        <v>39</v>
      </c>
      <c r="D34" s="24"/>
      <c r="E34" s="24"/>
      <c r="F34" s="24"/>
      <c r="G34" s="24"/>
      <c r="H34" s="24">
        <f>E5*H17+H18*F5</f>
        <v>0</v>
      </c>
      <c r="J34" s="67"/>
      <c r="K34" s="67"/>
      <c r="L34" s="67"/>
      <c r="M34" s="67"/>
      <c r="N34" s="67"/>
      <c r="O34" s="67"/>
      <c r="P34" s="67"/>
      <c r="Q34" s="67"/>
      <c r="R34" s="67"/>
    </row>
    <row r="35" spans="3:18" x14ac:dyDescent="0.25">
      <c r="C35" s="149" t="s">
        <v>88</v>
      </c>
      <c r="D35" s="149"/>
      <c r="E35" s="149"/>
      <c r="F35" s="149"/>
      <c r="G35" s="149"/>
      <c r="H35" s="149"/>
      <c r="J35" s="67"/>
      <c r="K35" s="67"/>
      <c r="L35" s="67"/>
      <c r="M35" s="67"/>
      <c r="N35" s="67"/>
    </row>
    <row r="36" spans="3:18" x14ac:dyDescent="0.25">
      <c r="C36" s="42" t="s">
        <v>35</v>
      </c>
      <c r="D36" s="24">
        <f>F5*D25</f>
        <v>0</v>
      </c>
      <c r="E36" s="24">
        <f>F6*D25</f>
        <v>0</v>
      </c>
      <c r="F36" s="24">
        <f>F7*D25</f>
        <v>0</v>
      </c>
      <c r="G36" s="24">
        <f>F8*D25</f>
        <v>0</v>
      </c>
      <c r="H36" s="24">
        <f>F9*D25</f>
        <v>0</v>
      </c>
    </row>
    <row r="37" spans="3:18" x14ac:dyDescent="0.25">
      <c r="C37" s="42" t="s">
        <v>36</v>
      </c>
      <c r="D37" s="32"/>
      <c r="E37" s="24">
        <f>F5*E25</f>
        <v>0</v>
      </c>
      <c r="F37" s="24">
        <f>F6*E25</f>
        <v>0</v>
      </c>
      <c r="G37" s="24">
        <f>F7*E25</f>
        <v>0</v>
      </c>
      <c r="H37" s="24">
        <f>F8*E25</f>
        <v>0</v>
      </c>
    </row>
    <row r="38" spans="3:18" x14ac:dyDescent="0.25">
      <c r="C38" s="42" t="s">
        <v>37</v>
      </c>
      <c r="D38" s="32"/>
      <c r="E38" s="32"/>
      <c r="F38" s="24">
        <f>F5*F25</f>
        <v>0</v>
      </c>
      <c r="G38" s="24">
        <f>F6*F25</f>
        <v>0</v>
      </c>
      <c r="H38" s="24">
        <f>F7*F25</f>
        <v>0</v>
      </c>
    </row>
    <row r="39" spans="3:18" x14ac:dyDescent="0.25">
      <c r="C39" s="42" t="s">
        <v>38</v>
      </c>
      <c r="D39" s="32"/>
      <c r="E39" s="32"/>
      <c r="F39" s="32"/>
      <c r="G39" s="24">
        <f>F5*G25</f>
        <v>0</v>
      </c>
      <c r="H39" s="24">
        <f>F6*G25</f>
        <v>0</v>
      </c>
    </row>
    <row r="40" spans="3:18" x14ac:dyDescent="0.25">
      <c r="C40" s="42" t="s">
        <v>39</v>
      </c>
      <c r="D40" s="32"/>
      <c r="E40" s="32"/>
      <c r="F40" s="32"/>
      <c r="G40" s="32"/>
      <c r="H40" s="24">
        <f>F5*H25</f>
        <v>0</v>
      </c>
    </row>
    <row r="42" spans="3:18" x14ac:dyDescent="0.25">
      <c r="C42" s="146" t="s">
        <v>40</v>
      </c>
      <c r="D42" s="146"/>
      <c r="E42" s="146"/>
      <c r="F42" s="146"/>
      <c r="G42" s="146"/>
      <c r="H42" s="146"/>
    </row>
    <row r="43" spans="3:18" x14ac:dyDescent="0.25">
      <c r="C43" s="6"/>
      <c r="D43" s="27">
        <f t="shared" ref="D43" ca="1" si="11">YEAR(TODAY())+1</f>
        <v>2025</v>
      </c>
      <c r="E43" s="27">
        <f ca="1">D43+1</f>
        <v>2026</v>
      </c>
      <c r="F43" s="27">
        <f t="shared" ref="F43:H43" ca="1" si="12">E43+1</f>
        <v>2027</v>
      </c>
      <c r="G43" s="27">
        <f t="shared" ca="1" si="12"/>
        <v>2028</v>
      </c>
      <c r="H43" s="27">
        <f t="shared" ca="1" si="12"/>
        <v>2029</v>
      </c>
    </row>
    <row r="44" spans="3:18" x14ac:dyDescent="0.25">
      <c r="C44" s="4" t="str">
        <f>Brand_name&amp;" is approved for reimbursement"</f>
        <v>&lt;intervention&gt; is approved for reimbursement</v>
      </c>
      <c r="D44" s="24">
        <f>SUM(D30:D34)</f>
        <v>0</v>
      </c>
      <c r="E44" s="24">
        <f t="shared" ref="E44:H44" si="13">SUM(E30:E34)</f>
        <v>0</v>
      </c>
      <c r="F44" s="24">
        <f t="shared" si="13"/>
        <v>0</v>
      </c>
      <c r="G44" s="24">
        <f t="shared" si="13"/>
        <v>0</v>
      </c>
      <c r="H44" s="24">
        <f t="shared" si="13"/>
        <v>0</v>
      </c>
    </row>
    <row r="45" spans="3:18" x14ac:dyDescent="0.25">
      <c r="C45" s="4" t="str">
        <f>Brand_name&amp;" is NOT approved for reimbursement"</f>
        <v>&lt;intervention&gt; is NOT approved for reimbursement</v>
      </c>
      <c r="D45" s="24">
        <f>SUM(D36:D40)</f>
        <v>0</v>
      </c>
      <c r="E45" s="24">
        <f t="shared" ref="E45:H45" si="14">SUM(E36:E40)</f>
        <v>0</v>
      </c>
      <c r="F45" s="24">
        <f t="shared" si="14"/>
        <v>0</v>
      </c>
      <c r="G45" s="24">
        <f t="shared" si="14"/>
        <v>0</v>
      </c>
      <c r="H45" s="24">
        <f t="shared" si="14"/>
        <v>0</v>
      </c>
    </row>
    <row r="46" spans="3:18" x14ac:dyDescent="0.25">
      <c r="C46" s="9" t="s">
        <v>41</v>
      </c>
      <c r="D46" s="23">
        <f>D44-D45</f>
        <v>0</v>
      </c>
      <c r="E46" s="23">
        <f t="shared" ref="E46:H46" si="15">E44-E45</f>
        <v>0</v>
      </c>
      <c r="F46" s="23">
        <f t="shared" si="15"/>
        <v>0</v>
      </c>
      <c r="G46" s="23">
        <f t="shared" si="15"/>
        <v>0</v>
      </c>
      <c r="H46" s="23">
        <f t="shared" si="15"/>
        <v>0</v>
      </c>
    </row>
  </sheetData>
  <customSheetViews>
    <customSheetView guid="{3FE28792-084C-499C-BD41-2962A1B8F4FC}">
      <selection activeCell="H36" sqref="H36"/>
      <pageMargins left="0" right="0" top="0" bottom="0" header="0" footer="0"/>
      <pageSetup paperSize="9" orientation="portrait" verticalDpi="0" r:id="rId1"/>
    </customSheetView>
  </customSheetViews>
  <mergeCells count="11">
    <mergeCell ref="I16:N19"/>
    <mergeCell ref="C27:H27"/>
    <mergeCell ref="C42:H42"/>
    <mergeCell ref="C1:H1"/>
    <mergeCell ref="C20:H20"/>
    <mergeCell ref="C29:H29"/>
    <mergeCell ref="C35:H35"/>
    <mergeCell ref="C15:H15"/>
    <mergeCell ref="C11:H11"/>
    <mergeCell ref="C22:H22"/>
    <mergeCell ref="C4:C9"/>
  </mergeCells>
  <phoneticPr fontId="7" type="noConversion"/>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7ABC5-1348-4603-8653-924EA48BDEB8}">
  <sheetPr>
    <tabColor rgb="FF00778B"/>
  </sheetPr>
  <dimension ref="A1:L46"/>
  <sheetViews>
    <sheetView zoomScaleNormal="100" workbookViewId="0">
      <selection activeCell="M40" sqref="M40"/>
    </sheetView>
  </sheetViews>
  <sheetFormatPr baseColWidth="10" defaultColWidth="10.85546875" defaultRowHeight="15" x14ac:dyDescent="0.25"/>
  <cols>
    <col min="1" max="1" width="10.5703125" style="1" bestFit="1" customWidth="1"/>
    <col min="2" max="2" width="2.85546875" style="1" customWidth="1"/>
    <col min="3" max="3" width="70.5703125" style="1" customWidth="1"/>
    <col min="4" max="8" width="10.7109375" style="29" customWidth="1"/>
    <col min="9" max="9" width="10.7109375" style="1" customWidth="1"/>
    <col min="10" max="12" width="10.7109375" style="29" customWidth="1"/>
    <col min="13" max="19" width="10.7109375" style="1" customWidth="1"/>
    <col min="20" max="16384" width="10.85546875" style="1"/>
  </cols>
  <sheetData>
    <row r="1" spans="1:12" ht="21" x14ac:dyDescent="0.25">
      <c r="A1" s="17" t="s">
        <v>0</v>
      </c>
      <c r="C1" s="147" t="str">
        <f>'Cover page'!B24</f>
        <v>2.2 Budgetary consequences for the the Regional Health Authorities, excluding medicinal products</v>
      </c>
      <c r="D1" s="147"/>
      <c r="E1" s="147"/>
      <c r="F1" s="147"/>
      <c r="G1" s="147"/>
      <c r="H1" s="147"/>
    </row>
    <row r="3" spans="1:12" x14ac:dyDescent="0.25">
      <c r="C3" s="72" t="s">
        <v>42</v>
      </c>
      <c r="D3" s="75"/>
      <c r="E3" s="75"/>
      <c r="F3" s="75"/>
      <c r="G3" s="1"/>
      <c r="H3" s="1"/>
    </row>
    <row r="4" spans="1:12" ht="15" customHeight="1" x14ac:dyDescent="0.25">
      <c r="C4" s="150" t="s">
        <v>43</v>
      </c>
      <c r="D4" s="78" t="s">
        <v>25</v>
      </c>
      <c r="E4" s="78" t="s">
        <v>26</v>
      </c>
      <c r="F4" s="78" t="s">
        <v>27</v>
      </c>
      <c r="G4" s="1"/>
      <c r="H4" s="1"/>
    </row>
    <row r="5" spans="1:12" x14ac:dyDescent="0.25">
      <c r="C5" s="151"/>
      <c r="D5" s="37">
        <v>1</v>
      </c>
      <c r="E5" s="36"/>
      <c r="F5" s="36"/>
      <c r="G5" s="1"/>
      <c r="H5" s="1"/>
    </row>
    <row r="6" spans="1:12" x14ac:dyDescent="0.25">
      <c r="C6" s="151"/>
      <c r="D6" s="37">
        <v>2</v>
      </c>
      <c r="E6" s="36"/>
      <c r="F6" s="36"/>
      <c r="G6" s="1"/>
      <c r="H6" s="1"/>
    </row>
    <row r="7" spans="1:12" x14ac:dyDescent="0.25">
      <c r="C7" s="151"/>
      <c r="D7" s="37">
        <v>3</v>
      </c>
      <c r="E7" s="36"/>
      <c r="F7" s="36"/>
      <c r="G7" s="1"/>
      <c r="H7" s="1"/>
    </row>
    <row r="8" spans="1:12" x14ac:dyDescent="0.25">
      <c r="C8" s="151"/>
      <c r="D8" s="37">
        <v>4</v>
      </c>
      <c r="E8" s="36"/>
      <c r="F8" s="36"/>
      <c r="G8" s="1"/>
      <c r="H8" s="1"/>
    </row>
    <row r="9" spans="1:12" x14ac:dyDescent="0.25">
      <c r="C9" s="152"/>
      <c r="D9" s="37">
        <v>5</v>
      </c>
      <c r="E9" s="36"/>
      <c r="F9" s="36"/>
      <c r="G9" s="1"/>
      <c r="H9" s="1"/>
    </row>
    <row r="11" spans="1:12" x14ac:dyDescent="0.25">
      <c r="C11" s="146" t="s">
        <v>21</v>
      </c>
      <c r="D11" s="146"/>
      <c r="E11" s="146"/>
      <c r="F11" s="146"/>
      <c r="G11" s="146"/>
      <c r="H11" s="146"/>
    </row>
    <row r="12" spans="1:12" x14ac:dyDescent="0.25">
      <c r="C12" s="6"/>
      <c r="D12" s="27">
        <f t="shared" ref="D12" ca="1" si="0">YEAR(TODAY())+1</f>
        <v>2025</v>
      </c>
      <c r="E12" s="27">
        <f ca="1">D12+1</f>
        <v>2026</v>
      </c>
      <c r="F12" s="27">
        <f t="shared" ref="F12:H12" ca="1" si="1">E12+1</f>
        <v>2027</v>
      </c>
      <c r="G12" s="27">
        <f t="shared" ca="1" si="1"/>
        <v>2028</v>
      </c>
      <c r="H12" s="27">
        <f t="shared" ca="1" si="1"/>
        <v>2029</v>
      </c>
      <c r="J12" s="1"/>
      <c r="K12" s="1"/>
      <c r="L12" s="1"/>
    </row>
    <row r="13" spans="1:12" x14ac:dyDescent="0.25">
      <c r="A13" s="8"/>
      <c r="C13" s="42" t="str">
        <f>'2.1 Medicinal products'!$C$13</f>
        <v>Eligable patients starting treatment each year</v>
      </c>
      <c r="D13" s="30">
        <f>'2.1 Medicinal products'!D13</f>
        <v>0</v>
      </c>
      <c r="E13" s="30">
        <f>'2.1 Medicinal products'!E13</f>
        <v>0</v>
      </c>
      <c r="F13" s="30">
        <f>'2.1 Medicinal products'!F13</f>
        <v>0</v>
      </c>
      <c r="G13" s="30">
        <f>'2.1 Medicinal products'!G13</f>
        <v>0</v>
      </c>
      <c r="H13" s="30">
        <f>'2.1 Medicinal products'!H13</f>
        <v>0</v>
      </c>
      <c r="J13" s="1"/>
      <c r="K13" s="1"/>
      <c r="L13" s="1"/>
    </row>
    <row r="14" spans="1:12" x14ac:dyDescent="0.25">
      <c r="J14" s="1"/>
      <c r="K14" s="1"/>
      <c r="L14" s="1"/>
    </row>
    <row r="15" spans="1:12" x14ac:dyDescent="0.25">
      <c r="C15" s="146" t="s">
        <v>29</v>
      </c>
      <c r="D15" s="146"/>
      <c r="E15" s="146"/>
      <c r="F15" s="146"/>
      <c r="G15" s="146"/>
      <c r="H15" s="146"/>
      <c r="J15" s="1"/>
      <c r="K15" s="1"/>
      <c r="L15" s="1"/>
    </row>
    <row r="16" spans="1:12" x14ac:dyDescent="0.25">
      <c r="C16" s="6"/>
      <c r="D16" s="27">
        <f t="shared" ref="D16" ca="1" si="2">YEAR(TODAY())+1</f>
        <v>2025</v>
      </c>
      <c r="E16" s="27">
        <f ca="1">D16+1</f>
        <v>2026</v>
      </c>
      <c r="F16" s="27">
        <f t="shared" ref="F16:H16" ca="1" si="3">E16+1</f>
        <v>2027</v>
      </c>
      <c r="G16" s="27">
        <f t="shared" ca="1" si="3"/>
        <v>2028</v>
      </c>
      <c r="H16" s="27">
        <f t="shared" ca="1" si="3"/>
        <v>2029</v>
      </c>
      <c r="J16" s="1"/>
      <c r="K16" s="1"/>
      <c r="L16" s="1"/>
    </row>
    <row r="17" spans="3:12" x14ac:dyDescent="0.25">
      <c r="C17" s="43" t="str">
        <f>Brand_name</f>
        <v>&lt;intervention&gt;</v>
      </c>
      <c r="D17" s="30">
        <f>D13*D19</f>
        <v>0</v>
      </c>
      <c r="E17" s="30">
        <f t="shared" ref="E17:H17" si="4">E13*E19</f>
        <v>0</v>
      </c>
      <c r="F17" s="30">
        <f t="shared" si="4"/>
        <v>0</v>
      </c>
      <c r="G17" s="30">
        <f t="shared" si="4"/>
        <v>0</v>
      </c>
      <c r="H17" s="30">
        <f t="shared" si="4"/>
        <v>0</v>
      </c>
      <c r="J17" s="1"/>
      <c r="K17" s="1"/>
      <c r="L17" s="1"/>
    </row>
    <row r="18" spans="3:12" x14ac:dyDescent="0.25">
      <c r="C18" s="42" t="s">
        <v>27</v>
      </c>
      <c r="D18" s="24">
        <f>D13-D17</f>
        <v>0</v>
      </c>
      <c r="E18" s="24">
        <f t="shared" ref="E18:H18" si="5">E13-E17</f>
        <v>0</v>
      </c>
      <c r="F18" s="24">
        <f t="shared" si="5"/>
        <v>0</v>
      </c>
      <c r="G18" s="24">
        <f t="shared" si="5"/>
        <v>0</v>
      </c>
      <c r="H18" s="24">
        <f t="shared" si="5"/>
        <v>0</v>
      </c>
      <c r="J18" s="1"/>
      <c r="K18" s="1"/>
      <c r="L18" s="1"/>
    </row>
    <row r="19" spans="3:12" x14ac:dyDescent="0.25">
      <c r="C19" s="18" t="str">
        <f>"Market share of "&amp;Brand_name&amp;" in new patients"</f>
        <v>Market share of &lt;intervention&gt; in new patients</v>
      </c>
      <c r="D19" s="33">
        <f>'2.1 Medicinal products'!D19</f>
        <v>0</v>
      </c>
      <c r="E19" s="33">
        <f>'2.1 Medicinal products'!E19</f>
        <v>0</v>
      </c>
      <c r="F19" s="33">
        <f>'2.1 Medicinal products'!F19</f>
        <v>0</v>
      </c>
      <c r="G19" s="33">
        <f>'2.1 Medicinal products'!G19</f>
        <v>0</v>
      </c>
      <c r="H19" s="33">
        <f>'2.1 Medicinal products'!H19</f>
        <v>0</v>
      </c>
      <c r="J19" s="1"/>
      <c r="K19" s="1"/>
      <c r="L19" s="1"/>
    </row>
    <row r="20" spans="3:12" x14ac:dyDescent="0.25">
      <c r="G20" s="31"/>
      <c r="H20" s="31"/>
    </row>
    <row r="22" spans="3:12" x14ac:dyDescent="0.25">
      <c r="C22" s="146" t="s">
        <v>33</v>
      </c>
      <c r="D22" s="146"/>
      <c r="E22" s="146"/>
      <c r="F22" s="146"/>
      <c r="G22" s="146"/>
      <c r="H22" s="146"/>
    </row>
    <row r="23" spans="3:12" x14ac:dyDescent="0.25">
      <c r="C23" s="6"/>
      <c r="D23" s="27">
        <f t="shared" ref="D23" ca="1" si="6">YEAR(TODAY())+1</f>
        <v>2025</v>
      </c>
      <c r="E23" s="27">
        <f ca="1">D23+1</f>
        <v>2026</v>
      </c>
      <c r="F23" s="27">
        <f t="shared" ref="F23:H23" ca="1" si="7">E23+1</f>
        <v>2027</v>
      </c>
      <c r="G23" s="27">
        <f t="shared" ca="1" si="7"/>
        <v>2028</v>
      </c>
      <c r="H23" s="27">
        <f t="shared" ca="1" si="7"/>
        <v>2029</v>
      </c>
    </row>
    <row r="24" spans="3:12" x14ac:dyDescent="0.25">
      <c r="C24" s="42" t="str">
        <f>Brand_name</f>
        <v>&lt;intervention&gt;</v>
      </c>
      <c r="D24" s="24">
        <v>0</v>
      </c>
      <c r="E24" s="24">
        <v>0</v>
      </c>
      <c r="F24" s="24">
        <v>0</v>
      </c>
      <c r="G24" s="24">
        <v>0</v>
      </c>
      <c r="H24" s="24">
        <v>0</v>
      </c>
    </row>
    <row r="25" spans="3:12" x14ac:dyDescent="0.25">
      <c r="C25" s="42" t="s">
        <v>27</v>
      </c>
      <c r="D25" s="24">
        <f>D13</f>
        <v>0</v>
      </c>
      <c r="E25" s="24">
        <f t="shared" ref="E25:H25" si="8">E13</f>
        <v>0</v>
      </c>
      <c r="F25" s="24">
        <f t="shared" si="8"/>
        <v>0</v>
      </c>
      <c r="G25" s="24">
        <f t="shared" si="8"/>
        <v>0</v>
      </c>
      <c r="H25" s="24">
        <f t="shared" si="8"/>
        <v>0</v>
      </c>
    </row>
    <row r="27" spans="3:12" x14ac:dyDescent="0.25">
      <c r="C27" s="146" t="s">
        <v>44</v>
      </c>
      <c r="D27" s="146"/>
      <c r="E27" s="146"/>
      <c r="F27" s="146"/>
      <c r="G27" s="146"/>
      <c r="H27" s="146"/>
    </row>
    <row r="28" spans="3:12" x14ac:dyDescent="0.25">
      <c r="C28" s="6"/>
      <c r="D28" s="27">
        <f t="shared" ref="D28" ca="1" si="9">YEAR(TODAY())+1</f>
        <v>2025</v>
      </c>
      <c r="E28" s="27">
        <f ca="1">D28+1</f>
        <v>2026</v>
      </c>
      <c r="F28" s="27">
        <f t="shared" ref="F28:H28" ca="1" si="10">E28+1</f>
        <v>2027</v>
      </c>
      <c r="G28" s="27">
        <f t="shared" ca="1" si="10"/>
        <v>2028</v>
      </c>
      <c r="H28" s="27">
        <f t="shared" ca="1" si="10"/>
        <v>2029</v>
      </c>
    </row>
    <row r="29" spans="3:12" x14ac:dyDescent="0.25">
      <c r="C29" s="149" t="s">
        <v>87</v>
      </c>
      <c r="D29" s="149"/>
      <c r="E29" s="149"/>
      <c r="F29" s="149"/>
      <c r="G29" s="149"/>
      <c r="H29" s="149"/>
    </row>
    <row r="30" spans="3:12" x14ac:dyDescent="0.25">
      <c r="C30" s="42" t="s">
        <v>35</v>
      </c>
      <c r="D30" s="24">
        <f>E5*D17+D18*F5</f>
        <v>0</v>
      </c>
      <c r="E30" s="24">
        <f>E6*D17+D18*F6</f>
        <v>0</v>
      </c>
      <c r="F30" s="24">
        <f>E7*D17+D18*F7</f>
        <v>0</v>
      </c>
      <c r="G30" s="24">
        <f>E8*D17+D18*F8</f>
        <v>0</v>
      </c>
      <c r="H30" s="24">
        <f>E9*D17+D18*F9</f>
        <v>0</v>
      </c>
    </row>
    <row r="31" spans="3:12" x14ac:dyDescent="0.25">
      <c r="C31" s="42" t="s">
        <v>36</v>
      </c>
      <c r="D31" s="24"/>
      <c r="E31" s="24">
        <f>E5*E17+E18*F5</f>
        <v>0</v>
      </c>
      <c r="F31" s="24">
        <f>E6*E17+E18*F6</f>
        <v>0</v>
      </c>
      <c r="G31" s="24">
        <f>E7*E17+E18*F7</f>
        <v>0</v>
      </c>
      <c r="H31" s="24">
        <f>E8*E17+E18*F8</f>
        <v>0</v>
      </c>
    </row>
    <row r="32" spans="3:12" x14ac:dyDescent="0.25">
      <c r="C32" s="42" t="s">
        <v>37</v>
      </c>
      <c r="D32" s="24"/>
      <c r="E32" s="24"/>
      <c r="F32" s="24">
        <f>E5*F17+F18*F5</f>
        <v>0</v>
      </c>
      <c r="G32" s="24">
        <f>E6*F17+F18*F6</f>
        <v>0</v>
      </c>
      <c r="H32" s="24">
        <f>E7*F17+F18*F7</f>
        <v>0</v>
      </c>
    </row>
    <row r="33" spans="3:8" x14ac:dyDescent="0.25">
      <c r="C33" s="42" t="s">
        <v>38</v>
      </c>
      <c r="D33" s="24"/>
      <c r="E33" s="24"/>
      <c r="F33" s="24"/>
      <c r="G33" s="24">
        <f>E5*G17+G18*F5</f>
        <v>0</v>
      </c>
      <c r="H33" s="24">
        <f>E6*G17+G18*F6</f>
        <v>0</v>
      </c>
    </row>
    <row r="34" spans="3:8" x14ac:dyDescent="0.25">
      <c r="C34" s="42" t="s">
        <v>39</v>
      </c>
      <c r="D34" s="24"/>
      <c r="E34" s="24"/>
      <c r="F34" s="24"/>
      <c r="G34" s="24"/>
      <c r="H34" s="24">
        <f>E5*H17+H18*F5</f>
        <v>0</v>
      </c>
    </row>
    <row r="35" spans="3:8" x14ac:dyDescent="0.25">
      <c r="C35" s="149" t="s">
        <v>88</v>
      </c>
      <c r="D35" s="149"/>
      <c r="E35" s="149"/>
      <c r="F35" s="149"/>
      <c r="G35" s="149"/>
      <c r="H35" s="149"/>
    </row>
    <row r="36" spans="3:8" x14ac:dyDescent="0.25">
      <c r="C36" s="42" t="s">
        <v>35</v>
      </c>
      <c r="D36" s="24">
        <f>F5*D25</f>
        <v>0</v>
      </c>
      <c r="E36" s="24">
        <f>F6*D25</f>
        <v>0</v>
      </c>
      <c r="F36" s="24">
        <f>F7*D25</f>
        <v>0</v>
      </c>
      <c r="G36" s="24">
        <f>F8*D25</f>
        <v>0</v>
      </c>
      <c r="H36" s="24">
        <f>F9*D25</f>
        <v>0</v>
      </c>
    </row>
    <row r="37" spans="3:8" x14ac:dyDescent="0.25">
      <c r="C37" s="42" t="s">
        <v>36</v>
      </c>
      <c r="D37" s="32"/>
      <c r="E37" s="24">
        <f>F5*E25</f>
        <v>0</v>
      </c>
      <c r="F37" s="24">
        <f>F6*E25</f>
        <v>0</v>
      </c>
      <c r="G37" s="24">
        <f>F7*E25</f>
        <v>0</v>
      </c>
      <c r="H37" s="24">
        <f>F8*E25</f>
        <v>0</v>
      </c>
    </row>
    <row r="38" spans="3:8" x14ac:dyDescent="0.25">
      <c r="C38" s="42" t="s">
        <v>37</v>
      </c>
      <c r="D38" s="32"/>
      <c r="E38" s="32"/>
      <c r="F38" s="24">
        <f>F5*F25</f>
        <v>0</v>
      </c>
      <c r="G38" s="24">
        <f>F6*F25</f>
        <v>0</v>
      </c>
      <c r="H38" s="24">
        <f>F7*F25</f>
        <v>0</v>
      </c>
    </row>
    <row r="39" spans="3:8" x14ac:dyDescent="0.25">
      <c r="C39" s="42" t="s">
        <v>38</v>
      </c>
      <c r="D39" s="32"/>
      <c r="E39" s="32"/>
      <c r="F39" s="32"/>
      <c r="G39" s="24">
        <f>F5*G25</f>
        <v>0</v>
      </c>
      <c r="H39" s="24">
        <f>F6*G25</f>
        <v>0</v>
      </c>
    </row>
    <row r="40" spans="3:8" x14ac:dyDescent="0.25">
      <c r="C40" s="42" t="s">
        <v>39</v>
      </c>
      <c r="D40" s="32"/>
      <c r="E40" s="32"/>
      <c r="F40" s="32"/>
      <c r="G40" s="32"/>
      <c r="H40" s="24">
        <f>F5*H25</f>
        <v>0</v>
      </c>
    </row>
    <row r="42" spans="3:8" x14ac:dyDescent="0.25">
      <c r="C42" s="146" t="s">
        <v>45</v>
      </c>
      <c r="D42" s="146"/>
      <c r="E42" s="146"/>
      <c r="F42" s="146"/>
      <c r="G42" s="146"/>
      <c r="H42" s="146"/>
    </row>
    <row r="43" spans="3:8" x14ac:dyDescent="0.25">
      <c r="C43" s="6"/>
      <c r="D43" s="27">
        <f t="shared" ref="D43" ca="1" si="11">YEAR(TODAY())+1</f>
        <v>2025</v>
      </c>
      <c r="E43" s="27">
        <f ca="1">D43+1</f>
        <v>2026</v>
      </c>
      <c r="F43" s="27">
        <f t="shared" ref="F43:H43" ca="1" si="12">E43+1</f>
        <v>2027</v>
      </c>
      <c r="G43" s="27">
        <f t="shared" ca="1" si="12"/>
        <v>2028</v>
      </c>
      <c r="H43" s="27">
        <f t="shared" ca="1" si="12"/>
        <v>2029</v>
      </c>
    </row>
    <row r="44" spans="3:8" x14ac:dyDescent="0.25">
      <c r="C44" s="4" t="str">
        <f>Brand_name&amp;" is approved for reimbursement"</f>
        <v>&lt;intervention&gt; is approved for reimbursement</v>
      </c>
      <c r="D44" s="24">
        <f>SUM(D30:D34)</f>
        <v>0</v>
      </c>
      <c r="E44" s="24">
        <f t="shared" ref="E44:H44" si="13">SUM(E30:E34)</f>
        <v>0</v>
      </c>
      <c r="F44" s="24">
        <f t="shared" si="13"/>
        <v>0</v>
      </c>
      <c r="G44" s="24">
        <f t="shared" si="13"/>
        <v>0</v>
      </c>
      <c r="H44" s="24">
        <f t="shared" si="13"/>
        <v>0</v>
      </c>
    </row>
    <row r="45" spans="3:8" x14ac:dyDescent="0.25">
      <c r="C45" s="4" t="str">
        <f>Brand_name&amp;" is NOT approved for reimbursement"</f>
        <v>&lt;intervention&gt; is NOT approved for reimbursement</v>
      </c>
      <c r="D45" s="24">
        <f>SUM(D36:D40)</f>
        <v>0</v>
      </c>
      <c r="E45" s="24">
        <f t="shared" ref="E45:H45" si="14">SUM(E36:E40)</f>
        <v>0</v>
      </c>
      <c r="F45" s="24">
        <f t="shared" si="14"/>
        <v>0</v>
      </c>
      <c r="G45" s="24">
        <f t="shared" si="14"/>
        <v>0</v>
      </c>
      <c r="H45" s="24">
        <f t="shared" si="14"/>
        <v>0</v>
      </c>
    </row>
    <row r="46" spans="3:8" x14ac:dyDescent="0.25">
      <c r="C46" s="9" t="s">
        <v>41</v>
      </c>
      <c r="D46" s="23">
        <f>D44-D45</f>
        <v>0</v>
      </c>
      <c r="E46" s="23">
        <f t="shared" ref="E46:H46" si="15">E44-E45</f>
        <v>0</v>
      </c>
      <c r="F46" s="23">
        <f t="shared" si="15"/>
        <v>0</v>
      </c>
      <c r="G46" s="23">
        <f t="shared" si="15"/>
        <v>0</v>
      </c>
      <c r="H46" s="23">
        <f t="shared" si="15"/>
        <v>0</v>
      </c>
    </row>
  </sheetData>
  <customSheetViews>
    <customSheetView guid="{3FE28792-084C-499C-BD41-2962A1B8F4FC}">
      <selection activeCell="C33" sqref="C33"/>
      <pageMargins left="0" right="0" top="0" bottom="0" header="0" footer="0"/>
      <pageSetup paperSize="9" orientation="portrait" verticalDpi="0" r:id="rId1"/>
    </customSheetView>
  </customSheetViews>
  <mergeCells count="9">
    <mergeCell ref="C27:H27"/>
    <mergeCell ref="C42:H42"/>
    <mergeCell ref="C1:H1"/>
    <mergeCell ref="C29:H29"/>
    <mergeCell ref="C35:H35"/>
    <mergeCell ref="C15:H15"/>
    <mergeCell ref="C11:H11"/>
    <mergeCell ref="C22:H22"/>
    <mergeCell ref="C4:C9"/>
  </mergeCell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DB442-B0E3-4631-B98F-E9CE944F8B52}">
  <sheetPr>
    <tabColor rgb="FF00778B"/>
  </sheetPr>
  <dimension ref="A1:L46"/>
  <sheetViews>
    <sheetView zoomScaleNormal="100" workbookViewId="0">
      <selection activeCell="D51" sqref="D51"/>
    </sheetView>
  </sheetViews>
  <sheetFormatPr baseColWidth="10" defaultColWidth="10.85546875" defaultRowHeight="15" x14ac:dyDescent="0.25"/>
  <cols>
    <col min="1" max="1" width="10.5703125" style="1" bestFit="1" customWidth="1"/>
    <col min="2" max="2" width="2.85546875" style="1" customWidth="1"/>
    <col min="3" max="3" width="70.5703125" style="1" bestFit="1" customWidth="1"/>
    <col min="4" max="8" width="10.7109375" style="29" customWidth="1"/>
    <col min="9" max="9" width="10.7109375" style="1" customWidth="1"/>
    <col min="10" max="12" width="10.7109375" style="29" customWidth="1"/>
    <col min="13" max="19" width="10.7109375" style="1" customWidth="1"/>
    <col min="20" max="16384" width="10.85546875" style="1"/>
  </cols>
  <sheetData>
    <row r="1" spans="1:12" ht="21" x14ac:dyDescent="0.25">
      <c r="A1" s="17" t="s">
        <v>0</v>
      </c>
      <c r="C1" s="147" t="str">
        <f>'Cover page'!B25</f>
        <v xml:space="preserve">2.3 Budgetary consequences not related to the Regional Health Authorities </v>
      </c>
      <c r="D1" s="147"/>
      <c r="E1" s="147"/>
      <c r="F1" s="147"/>
      <c r="G1" s="147"/>
      <c r="H1" s="147"/>
    </row>
    <row r="2" spans="1:12" x14ac:dyDescent="0.25">
      <c r="G2" s="1"/>
      <c r="H2" s="1"/>
      <c r="J2" s="1"/>
    </row>
    <row r="3" spans="1:12" x14ac:dyDescent="0.25">
      <c r="C3" s="146" t="s">
        <v>46</v>
      </c>
      <c r="D3" s="146"/>
      <c r="E3" s="146"/>
      <c r="F3" s="146"/>
      <c r="G3" s="1"/>
      <c r="H3" s="1"/>
      <c r="J3" s="1"/>
      <c r="K3" s="1"/>
      <c r="L3" s="1"/>
    </row>
    <row r="4" spans="1:12" x14ac:dyDescent="0.25">
      <c r="C4" s="150" t="s">
        <v>47</v>
      </c>
      <c r="D4" s="78" t="s">
        <v>25</v>
      </c>
      <c r="E4" s="78" t="s">
        <v>26</v>
      </c>
      <c r="F4" s="78" t="s">
        <v>27</v>
      </c>
      <c r="G4" s="1"/>
      <c r="H4" s="1"/>
      <c r="J4" s="1"/>
      <c r="K4" s="1"/>
      <c r="L4" s="1"/>
    </row>
    <row r="5" spans="1:12" x14ac:dyDescent="0.25">
      <c r="C5" s="151"/>
      <c r="D5" s="37">
        <v>1</v>
      </c>
      <c r="E5" s="36"/>
      <c r="F5" s="36"/>
      <c r="G5" s="1"/>
      <c r="H5" s="1"/>
      <c r="J5" s="1"/>
      <c r="K5" s="1"/>
      <c r="L5" s="1"/>
    </row>
    <row r="6" spans="1:12" x14ac:dyDescent="0.25">
      <c r="C6" s="151"/>
      <c r="D6" s="37">
        <v>2</v>
      </c>
      <c r="E6" s="36"/>
      <c r="F6" s="36"/>
      <c r="G6" s="1"/>
      <c r="H6" s="1"/>
      <c r="J6" s="1"/>
      <c r="K6" s="1"/>
      <c r="L6" s="1"/>
    </row>
    <row r="7" spans="1:12" x14ac:dyDescent="0.25">
      <c r="C7" s="151"/>
      <c r="D7" s="37">
        <v>3</v>
      </c>
      <c r="E7" s="36"/>
      <c r="F7" s="36"/>
      <c r="G7" s="1"/>
      <c r="H7" s="1"/>
      <c r="J7" s="1"/>
      <c r="K7" s="1"/>
      <c r="L7" s="1"/>
    </row>
    <row r="8" spans="1:12" x14ac:dyDescent="0.25">
      <c r="C8" s="151"/>
      <c r="D8" s="37">
        <v>4</v>
      </c>
      <c r="E8" s="36"/>
      <c r="F8" s="36"/>
      <c r="G8" s="1"/>
      <c r="H8" s="1"/>
      <c r="J8" s="1"/>
      <c r="K8" s="1"/>
      <c r="L8" s="1"/>
    </row>
    <row r="9" spans="1:12" x14ac:dyDescent="0.25">
      <c r="C9" s="152"/>
      <c r="D9" s="37">
        <v>5</v>
      </c>
      <c r="E9" s="36"/>
      <c r="F9" s="36"/>
      <c r="G9" s="1"/>
      <c r="H9" s="1"/>
      <c r="J9" s="1"/>
      <c r="K9" s="1"/>
      <c r="L9" s="1"/>
    </row>
    <row r="11" spans="1:12" x14ac:dyDescent="0.25">
      <c r="C11" s="146" t="s">
        <v>21</v>
      </c>
      <c r="D11" s="146"/>
      <c r="E11" s="146"/>
      <c r="F11" s="146"/>
      <c r="G11" s="146"/>
      <c r="H11" s="146"/>
    </row>
    <row r="12" spans="1:12" x14ac:dyDescent="0.25">
      <c r="C12" s="6"/>
      <c r="D12" s="27">
        <f t="shared" ref="D12" ca="1" si="0">YEAR(TODAY())+1</f>
        <v>2025</v>
      </c>
      <c r="E12" s="27">
        <f ca="1">D12+1</f>
        <v>2026</v>
      </c>
      <c r="F12" s="27">
        <f t="shared" ref="F12:H12" ca="1" si="1">E12+1</f>
        <v>2027</v>
      </c>
      <c r="G12" s="27">
        <f t="shared" ca="1" si="1"/>
        <v>2028</v>
      </c>
      <c r="H12" s="27">
        <f t="shared" ca="1" si="1"/>
        <v>2029</v>
      </c>
      <c r="J12" s="1"/>
      <c r="K12" s="1"/>
      <c r="L12" s="1"/>
    </row>
    <row r="13" spans="1:12" x14ac:dyDescent="0.25">
      <c r="A13" s="8"/>
      <c r="C13" s="42" t="str">
        <f>'2.1 Medicinal products'!C13</f>
        <v>Eligable patients starting treatment each year</v>
      </c>
      <c r="D13" s="30">
        <f>'2.1 Medicinal products'!D13</f>
        <v>0</v>
      </c>
      <c r="E13" s="30">
        <f>'2.1 Medicinal products'!E13</f>
        <v>0</v>
      </c>
      <c r="F13" s="30">
        <f>'2.1 Medicinal products'!F13</f>
        <v>0</v>
      </c>
      <c r="G13" s="30">
        <f>'2.1 Medicinal products'!G13</f>
        <v>0</v>
      </c>
      <c r="H13" s="30">
        <f>'2.1 Medicinal products'!H13</f>
        <v>0</v>
      </c>
      <c r="J13" s="1"/>
      <c r="K13" s="1"/>
      <c r="L13" s="1"/>
    </row>
    <row r="14" spans="1:12" x14ac:dyDescent="0.25">
      <c r="J14" s="1"/>
      <c r="K14" s="1"/>
      <c r="L14" s="1"/>
    </row>
    <row r="15" spans="1:12" ht="15" customHeight="1" x14ac:dyDescent="0.25">
      <c r="C15" s="146" t="s">
        <v>29</v>
      </c>
      <c r="D15" s="146"/>
      <c r="E15" s="146"/>
      <c r="F15" s="146"/>
      <c r="G15" s="146"/>
      <c r="H15" s="146"/>
      <c r="J15" s="1"/>
      <c r="K15" s="1"/>
      <c r="L15" s="1"/>
    </row>
    <row r="16" spans="1:12" x14ac:dyDescent="0.25">
      <c r="C16" s="6"/>
      <c r="D16" s="27">
        <f t="shared" ref="D16" ca="1" si="2">YEAR(TODAY())+1</f>
        <v>2025</v>
      </c>
      <c r="E16" s="27">
        <f ca="1">D16+1</f>
        <v>2026</v>
      </c>
      <c r="F16" s="27">
        <f t="shared" ref="F16:H16" ca="1" si="3">E16+1</f>
        <v>2027</v>
      </c>
      <c r="G16" s="27">
        <f t="shared" ca="1" si="3"/>
        <v>2028</v>
      </c>
      <c r="H16" s="27">
        <f t="shared" ca="1" si="3"/>
        <v>2029</v>
      </c>
      <c r="J16" s="1"/>
      <c r="K16" s="1"/>
      <c r="L16" s="1"/>
    </row>
    <row r="17" spans="3:12" x14ac:dyDescent="0.25">
      <c r="C17" s="43" t="str">
        <f>Brand_name</f>
        <v>&lt;intervention&gt;</v>
      </c>
      <c r="D17" s="30">
        <f>D13*D19</f>
        <v>0</v>
      </c>
      <c r="E17" s="30">
        <f t="shared" ref="E17:H17" si="4">E13*E19</f>
        <v>0</v>
      </c>
      <c r="F17" s="30">
        <f t="shared" si="4"/>
        <v>0</v>
      </c>
      <c r="G17" s="30">
        <f>G13*G19</f>
        <v>0</v>
      </c>
      <c r="H17" s="30">
        <f t="shared" si="4"/>
        <v>0</v>
      </c>
      <c r="J17" s="1"/>
      <c r="K17" s="1"/>
      <c r="L17" s="1"/>
    </row>
    <row r="18" spans="3:12" x14ac:dyDescent="0.25">
      <c r="C18" s="42" t="s">
        <v>27</v>
      </c>
      <c r="D18" s="24">
        <f>D13-D17</f>
        <v>0</v>
      </c>
      <c r="E18" s="24">
        <f t="shared" ref="E18:H18" si="5">E13-E17</f>
        <v>0</v>
      </c>
      <c r="F18" s="24">
        <f t="shared" si="5"/>
        <v>0</v>
      </c>
      <c r="G18" s="24">
        <f t="shared" si="5"/>
        <v>0</v>
      </c>
      <c r="H18" s="24">
        <f t="shared" si="5"/>
        <v>0</v>
      </c>
      <c r="J18" s="1"/>
      <c r="K18" s="1"/>
      <c r="L18" s="1"/>
    </row>
    <row r="19" spans="3:12" x14ac:dyDescent="0.25">
      <c r="C19" s="18" t="str">
        <f>"Market share of "&amp;Brand_name&amp;" in new patients"</f>
        <v>Market share of &lt;intervention&gt; in new patients</v>
      </c>
      <c r="D19" s="33">
        <f>'2.1 Medicinal products'!D19</f>
        <v>0</v>
      </c>
      <c r="E19" s="33">
        <f>'2.1 Medicinal products'!E19</f>
        <v>0</v>
      </c>
      <c r="F19" s="33">
        <f>'2.1 Medicinal products'!F19</f>
        <v>0</v>
      </c>
      <c r="G19" s="33">
        <f>'2.1 Medicinal products'!G19</f>
        <v>0</v>
      </c>
      <c r="H19" s="33">
        <f>'2.1 Medicinal products'!H19</f>
        <v>0</v>
      </c>
      <c r="J19" s="1"/>
      <c r="K19" s="1"/>
      <c r="L19" s="1"/>
    </row>
    <row r="20" spans="3:12" x14ac:dyDescent="0.25">
      <c r="C20" s="2"/>
      <c r="D20" s="31"/>
      <c r="E20" s="31"/>
      <c r="F20" s="31"/>
      <c r="G20" s="31"/>
      <c r="H20" s="31"/>
      <c r="J20" s="38"/>
    </row>
    <row r="22" spans="3:12" ht="15" customHeight="1" x14ac:dyDescent="0.25">
      <c r="C22" s="146" t="s">
        <v>33</v>
      </c>
      <c r="D22" s="146"/>
      <c r="E22" s="146"/>
      <c r="F22" s="146"/>
      <c r="G22" s="146"/>
      <c r="H22" s="146"/>
    </row>
    <row r="23" spans="3:12" x14ac:dyDescent="0.25">
      <c r="C23" s="6"/>
      <c r="D23" s="27">
        <f t="shared" ref="D23" ca="1" si="6">YEAR(TODAY())+1</f>
        <v>2025</v>
      </c>
      <c r="E23" s="27">
        <f ca="1">D23+1</f>
        <v>2026</v>
      </c>
      <c r="F23" s="27">
        <f t="shared" ref="F23:H23" ca="1" si="7">E23+1</f>
        <v>2027</v>
      </c>
      <c r="G23" s="27">
        <f t="shared" ca="1" si="7"/>
        <v>2028</v>
      </c>
      <c r="H23" s="27">
        <f t="shared" ca="1" si="7"/>
        <v>2029</v>
      </c>
    </row>
    <row r="24" spans="3:12" x14ac:dyDescent="0.25">
      <c r="C24" s="43" t="str">
        <f>Brand_name</f>
        <v>&lt;intervention&gt;</v>
      </c>
      <c r="D24" s="24">
        <v>0</v>
      </c>
      <c r="E24" s="24">
        <v>0</v>
      </c>
      <c r="F24" s="24">
        <v>0</v>
      </c>
      <c r="G24" s="24">
        <v>0</v>
      </c>
      <c r="H24" s="24">
        <v>0</v>
      </c>
    </row>
    <row r="25" spans="3:12" x14ac:dyDescent="0.25">
      <c r="C25" s="42" t="s">
        <v>27</v>
      </c>
      <c r="D25" s="24">
        <f>D13</f>
        <v>0</v>
      </c>
      <c r="E25" s="24">
        <f t="shared" ref="E25:H25" si="8">E13</f>
        <v>0</v>
      </c>
      <c r="F25" s="24">
        <f t="shared" si="8"/>
        <v>0</v>
      </c>
      <c r="G25" s="24">
        <f t="shared" si="8"/>
        <v>0</v>
      </c>
      <c r="H25" s="24">
        <f t="shared" si="8"/>
        <v>0</v>
      </c>
    </row>
    <row r="27" spans="3:12" ht="15" customHeight="1" x14ac:dyDescent="0.25">
      <c r="C27" s="146" t="s">
        <v>48</v>
      </c>
      <c r="D27" s="146"/>
      <c r="E27" s="146"/>
      <c r="F27" s="146"/>
      <c r="G27" s="146"/>
      <c r="H27" s="146"/>
    </row>
    <row r="28" spans="3:12" x14ac:dyDescent="0.25">
      <c r="C28" s="6"/>
      <c r="D28" s="27">
        <f t="shared" ref="D28" ca="1" si="9">YEAR(TODAY())+1</f>
        <v>2025</v>
      </c>
      <c r="E28" s="27">
        <f ca="1">D28+1</f>
        <v>2026</v>
      </c>
      <c r="F28" s="27">
        <f t="shared" ref="F28:H28" ca="1" si="10">E28+1</f>
        <v>2027</v>
      </c>
      <c r="G28" s="27">
        <f t="shared" ca="1" si="10"/>
        <v>2028</v>
      </c>
      <c r="H28" s="27">
        <f t="shared" ca="1" si="10"/>
        <v>2029</v>
      </c>
    </row>
    <row r="29" spans="3:12" x14ac:dyDescent="0.25">
      <c r="C29" s="149" t="s">
        <v>87</v>
      </c>
      <c r="D29" s="149"/>
      <c r="E29" s="149"/>
      <c r="F29" s="149"/>
      <c r="G29" s="149"/>
      <c r="H29" s="149"/>
    </row>
    <row r="30" spans="3:12" x14ac:dyDescent="0.25">
      <c r="C30" s="45" t="s">
        <v>35</v>
      </c>
      <c r="D30" s="24">
        <f>E5*D17+D18*F5</f>
        <v>0</v>
      </c>
      <c r="E30" s="24">
        <f>E6*D17+D18*F6</f>
        <v>0</v>
      </c>
      <c r="F30" s="24">
        <f>E7*D17+D18*F7</f>
        <v>0</v>
      </c>
      <c r="G30" s="24">
        <f>E8*D17+D18*F8</f>
        <v>0</v>
      </c>
      <c r="H30" s="24">
        <f>E9*D17+D18*F9</f>
        <v>0</v>
      </c>
    </row>
    <row r="31" spans="3:12" x14ac:dyDescent="0.25">
      <c r="C31" s="45" t="s">
        <v>36</v>
      </c>
      <c r="D31" s="24"/>
      <c r="E31" s="24">
        <f>E5*E17+E18*F5</f>
        <v>0</v>
      </c>
      <c r="F31" s="24">
        <f>E6*E17+E18*F6</f>
        <v>0</v>
      </c>
      <c r="G31" s="24">
        <f>E7*E17+E18*F7</f>
        <v>0</v>
      </c>
      <c r="H31" s="24">
        <f>E8*E17+E18*F8</f>
        <v>0</v>
      </c>
    </row>
    <row r="32" spans="3:12" x14ac:dyDescent="0.25">
      <c r="C32" s="45" t="s">
        <v>37</v>
      </c>
      <c r="D32" s="24"/>
      <c r="E32" s="24"/>
      <c r="F32" s="24">
        <f>E5*F17+F18*F5</f>
        <v>0</v>
      </c>
      <c r="G32" s="24">
        <f>E6*F17+F18*F6</f>
        <v>0</v>
      </c>
      <c r="H32" s="24">
        <f>E7*F17+F18*F7</f>
        <v>0</v>
      </c>
    </row>
    <row r="33" spans="3:10" x14ac:dyDescent="0.25">
      <c r="C33" s="45" t="s">
        <v>38</v>
      </c>
      <c r="D33" s="24"/>
      <c r="E33" s="24"/>
      <c r="F33" s="24"/>
      <c r="G33" s="24">
        <f>E5*G17+G18*F5</f>
        <v>0</v>
      </c>
      <c r="H33" s="24">
        <f>E6*G17+G18*F6</f>
        <v>0</v>
      </c>
    </row>
    <row r="34" spans="3:10" x14ac:dyDescent="0.25">
      <c r="C34" s="45" t="s">
        <v>39</v>
      </c>
      <c r="D34" s="24"/>
      <c r="E34" s="24"/>
      <c r="F34" s="24"/>
      <c r="G34" s="24"/>
      <c r="H34" s="24">
        <f>E5*H17+H18*F5</f>
        <v>0</v>
      </c>
    </row>
    <row r="35" spans="3:10" x14ac:dyDescent="0.25">
      <c r="C35" s="153" t="s">
        <v>88</v>
      </c>
      <c r="D35" s="153"/>
      <c r="E35" s="153"/>
      <c r="F35" s="153"/>
      <c r="G35" s="153"/>
      <c r="H35" s="153"/>
    </row>
    <row r="36" spans="3:10" x14ac:dyDescent="0.25">
      <c r="C36" s="45" t="s">
        <v>35</v>
      </c>
      <c r="D36" s="24">
        <f>F5*D25</f>
        <v>0</v>
      </c>
      <c r="E36" s="24">
        <f>F6*D25</f>
        <v>0</v>
      </c>
      <c r="F36" s="24">
        <f>F7*D25</f>
        <v>0</v>
      </c>
      <c r="G36" s="24">
        <f>F8*D25</f>
        <v>0</v>
      </c>
      <c r="H36" s="24">
        <f>F9*D25</f>
        <v>0</v>
      </c>
    </row>
    <row r="37" spans="3:10" x14ac:dyDescent="0.25">
      <c r="C37" s="45" t="s">
        <v>36</v>
      </c>
      <c r="D37" s="32"/>
      <c r="E37" s="24">
        <f>F5*E25</f>
        <v>0</v>
      </c>
      <c r="F37" s="24">
        <f>F6*E25</f>
        <v>0</v>
      </c>
      <c r="G37" s="24">
        <f>F7*E25</f>
        <v>0</v>
      </c>
      <c r="H37" s="24">
        <f>F8*E25</f>
        <v>0</v>
      </c>
    </row>
    <row r="38" spans="3:10" x14ac:dyDescent="0.25">
      <c r="C38" s="45" t="s">
        <v>37</v>
      </c>
      <c r="D38" s="32"/>
      <c r="E38" s="32"/>
      <c r="F38" s="24">
        <f>F5*F25</f>
        <v>0</v>
      </c>
      <c r="G38" s="24">
        <f>F6*F25</f>
        <v>0</v>
      </c>
      <c r="H38" s="24">
        <f>F7*F25</f>
        <v>0</v>
      </c>
    </row>
    <row r="39" spans="3:10" x14ac:dyDescent="0.25">
      <c r="C39" s="45" t="s">
        <v>38</v>
      </c>
      <c r="D39" s="32"/>
      <c r="E39" s="32"/>
      <c r="F39" s="32"/>
      <c r="G39" s="24">
        <f>F5*G25</f>
        <v>0</v>
      </c>
      <c r="H39" s="24">
        <f>F6*G25</f>
        <v>0</v>
      </c>
    </row>
    <row r="40" spans="3:10" x14ac:dyDescent="0.25">
      <c r="C40" s="45" t="s">
        <v>39</v>
      </c>
      <c r="D40" s="32"/>
      <c r="E40" s="32"/>
      <c r="F40" s="32"/>
      <c r="G40" s="32"/>
      <c r="H40" s="24">
        <f>F5*H25</f>
        <v>0</v>
      </c>
    </row>
    <row r="41" spans="3:10" x14ac:dyDescent="0.25">
      <c r="D41" s="34"/>
      <c r="E41" s="34"/>
      <c r="F41" s="34"/>
      <c r="G41" s="34"/>
      <c r="H41" s="35"/>
    </row>
    <row r="42" spans="3:10" x14ac:dyDescent="0.25">
      <c r="C42" s="146" t="s">
        <v>49</v>
      </c>
      <c r="D42" s="146"/>
      <c r="E42" s="146"/>
      <c r="F42" s="146"/>
      <c r="G42" s="146"/>
      <c r="H42" s="146"/>
    </row>
    <row r="43" spans="3:10" x14ac:dyDescent="0.25">
      <c r="C43" s="6"/>
      <c r="D43" s="27">
        <f t="shared" ref="D43" ca="1" si="11">YEAR(TODAY())+1</f>
        <v>2025</v>
      </c>
      <c r="E43" s="27">
        <f ca="1">D43+1</f>
        <v>2026</v>
      </c>
      <c r="F43" s="27">
        <f t="shared" ref="F43:H43" ca="1" si="12">E43+1</f>
        <v>2027</v>
      </c>
      <c r="G43" s="27">
        <f t="shared" ca="1" si="12"/>
        <v>2028</v>
      </c>
      <c r="H43" s="27">
        <f t="shared" ca="1" si="12"/>
        <v>2029</v>
      </c>
    </row>
    <row r="44" spans="3:10" x14ac:dyDescent="0.25">
      <c r="C44" s="4" t="str">
        <f>Brand_name&amp;" is approved for reimbursement"</f>
        <v>&lt;intervention&gt; is approved for reimbursement</v>
      </c>
      <c r="D44" s="24">
        <f>SUM(D30:D34)</f>
        <v>0</v>
      </c>
      <c r="E44" s="24">
        <f t="shared" ref="E44:H44" si="13">SUM(E30:E34)</f>
        <v>0</v>
      </c>
      <c r="F44" s="24">
        <f t="shared" si="13"/>
        <v>0</v>
      </c>
      <c r="G44" s="24">
        <f t="shared" si="13"/>
        <v>0</v>
      </c>
      <c r="H44" s="24">
        <f t="shared" si="13"/>
        <v>0</v>
      </c>
      <c r="J44" s="35"/>
    </row>
    <row r="45" spans="3:10" x14ac:dyDescent="0.25">
      <c r="C45" s="4" t="str">
        <f>Brand_name&amp;" is NOT approved for reimbursement"</f>
        <v>&lt;intervention&gt; is NOT approved for reimbursement</v>
      </c>
      <c r="D45" s="24">
        <f>SUM(D36:D40)</f>
        <v>0</v>
      </c>
      <c r="E45" s="24">
        <f t="shared" ref="E45:H45" si="14">SUM(E36:E40)</f>
        <v>0</v>
      </c>
      <c r="F45" s="24">
        <f t="shared" si="14"/>
        <v>0</v>
      </c>
      <c r="G45" s="24">
        <f t="shared" si="14"/>
        <v>0</v>
      </c>
      <c r="H45" s="24">
        <f t="shared" si="14"/>
        <v>0</v>
      </c>
      <c r="J45" s="35"/>
    </row>
    <row r="46" spans="3:10" x14ac:dyDescent="0.25">
      <c r="C46" s="9" t="s">
        <v>41</v>
      </c>
      <c r="D46" s="23">
        <f>D44-D45</f>
        <v>0</v>
      </c>
      <c r="E46" s="23">
        <f t="shared" ref="E46:H46" si="15">E44-E45</f>
        <v>0</v>
      </c>
      <c r="F46" s="23">
        <f t="shared" si="15"/>
        <v>0</v>
      </c>
      <c r="G46" s="23">
        <f t="shared" si="15"/>
        <v>0</v>
      </c>
      <c r="H46" s="23">
        <f t="shared" si="15"/>
        <v>0</v>
      </c>
    </row>
  </sheetData>
  <customSheetViews>
    <customSheetView guid="{3FE28792-084C-499C-BD41-2962A1B8F4FC}" topLeftCell="A16">
      <selection activeCell="D40" sqref="D40:H40"/>
      <pageMargins left="0" right="0" top="0" bottom="0" header="0" footer="0"/>
      <pageSetup paperSize="9" orientation="portrait" verticalDpi="0" r:id="rId1"/>
    </customSheetView>
  </customSheetViews>
  <mergeCells count="10">
    <mergeCell ref="C42:H42"/>
    <mergeCell ref="C1:H1"/>
    <mergeCell ref="C29:H29"/>
    <mergeCell ref="C35:H35"/>
    <mergeCell ref="C11:H11"/>
    <mergeCell ref="C15:H15"/>
    <mergeCell ref="C22:H22"/>
    <mergeCell ref="C27:H27"/>
    <mergeCell ref="C4:C9"/>
    <mergeCell ref="C3:F3"/>
  </mergeCell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FB2D-22DB-4D4B-962E-6C12DCCB90FA}">
  <sheetPr>
    <tabColor rgb="FF00778B"/>
  </sheetPr>
  <dimension ref="B1:G33"/>
  <sheetViews>
    <sheetView showGridLines="0" zoomScaleNormal="100" workbookViewId="0">
      <selection activeCell="J13" sqref="J13"/>
    </sheetView>
  </sheetViews>
  <sheetFormatPr baseColWidth="10" defaultColWidth="11.42578125" defaultRowHeight="15" x14ac:dyDescent="0.25"/>
  <cols>
    <col min="1" max="1" width="8.85546875" customWidth="1"/>
    <col min="2" max="2" width="75" customWidth="1"/>
    <col min="3" max="7" width="12.140625" customWidth="1"/>
  </cols>
  <sheetData>
    <row r="1" spans="2:7" ht="18.75" x14ac:dyDescent="0.25">
      <c r="B1" s="156" t="s">
        <v>85</v>
      </c>
      <c r="C1" s="156"/>
      <c r="D1" s="156"/>
      <c r="E1" s="156"/>
      <c r="F1" s="156"/>
      <c r="G1" s="156"/>
    </row>
    <row r="2" spans="2:7" ht="23.25" x14ac:dyDescent="0.25">
      <c r="B2" s="100" t="s">
        <v>50</v>
      </c>
      <c r="C2" s="53"/>
      <c r="D2" s="53"/>
      <c r="E2" s="53"/>
      <c r="F2" s="53"/>
      <c r="G2" s="53"/>
    </row>
    <row r="3" spans="2:7" x14ac:dyDescent="0.25">
      <c r="B3" s="77" t="s">
        <v>50</v>
      </c>
      <c r="C3" s="78">
        <f t="shared" ref="C3" ca="1" si="0">YEAR(TODAY())+1</f>
        <v>2025</v>
      </c>
      <c r="D3" s="78">
        <f ca="1">C3+1</f>
        <v>2026</v>
      </c>
      <c r="E3" s="78">
        <f t="shared" ref="E3:G3" ca="1" si="1">D3+1</f>
        <v>2027</v>
      </c>
      <c r="F3" s="78">
        <f t="shared" ca="1" si="1"/>
        <v>2028</v>
      </c>
      <c r="G3" s="78">
        <f t="shared" ca="1" si="1"/>
        <v>2029</v>
      </c>
    </row>
    <row r="4" spans="2:7" ht="24.95" customHeight="1" x14ac:dyDescent="0.25">
      <c r="B4" s="79" t="str">
        <f>Brand_name&amp;" is approved for reimbursement"</f>
        <v>&lt;intervention&gt; is approved for reimbursement</v>
      </c>
      <c r="C4" s="80">
        <f>C5+C6+C7</f>
        <v>0</v>
      </c>
      <c r="D4" s="80">
        <f>D5+D6+D7</f>
        <v>0</v>
      </c>
      <c r="E4" s="80">
        <f>E5+E6+E7</f>
        <v>0</v>
      </c>
      <c r="F4" s="80">
        <f>F5+F6+F7</f>
        <v>0</v>
      </c>
      <c r="G4" s="80">
        <f>G5+G6+G7</f>
        <v>0</v>
      </c>
    </row>
    <row r="5" spans="2:7" x14ac:dyDescent="0.25">
      <c r="B5" s="81" t="s">
        <v>51</v>
      </c>
      <c r="C5" s="82">
        <f>'2.1 Medicinal products'!D44</f>
        <v>0</v>
      </c>
      <c r="D5" s="82">
        <f>'2.1 Medicinal products'!E44</f>
        <v>0</v>
      </c>
      <c r="E5" s="82">
        <f>'2.1 Medicinal products'!F44</f>
        <v>0</v>
      </c>
      <c r="F5" s="82">
        <f>'2.1 Medicinal products'!G44</f>
        <v>0</v>
      </c>
      <c r="G5" s="82">
        <f>'2.1 Medicinal products'!H44</f>
        <v>0</v>
      </c>
    </row>
    <row r="6" spans="2:7" x14ac:dyDescent="0.25">
      <c r="B6" s="81" t="s">
        <v>52</v>
      </c>
      <c r="C6" s="83">
        <f>'2.2. Specialist Health Services'!D44</f>
        <v>0</v>
      </c>
      <c r="D6" s="83">
        <f>'2.2. Specialist Health Services'!E44</f>
        <v>0</v>
      </c>
      <c r="E6" s="83">
        <f>'2.2. Specialist Health Services'!F44</f>
        <v>0</v>
      </c>
      <c r="F6" s="83">
        <f>'2.2. Specialist Health Services'!G44</f>
        <v>0</v>
      </c>
      <c r="G6" s="83">
        <f>'2.2. Specialist Health Services'!H44</f>
        <v>0</v>
      </c>
    </row>
    <row r="7" spans="2:7" ht="15.75" thickBot="1" x14ac:dyDescent="0.3">
      <c r="B7" s="84" t="s">
        <v>53</v>
      </c>
      <c r="C7" s="85">
        <f>'2.3. Other health care services'!D44</f>
        <v>0</v>
      </c>
      <c r="D7" s="85">
        <f>'2.3. Other health care services'!E44</f>
        <v>0</v>
      </c>
      <c r="E7" s="85">
        <f>'2.3. Other health care services'!F44</f>
        <v>0</v>
      </c>
      <c r="F7" s="85">
        <f>'2.3. Other health care services'!G44</f>
        <v>0</v>
      </c>
      <c r="G7" s="85">
        <f>'2.3. Other health care services'!H44</f>
        <v>0</v>
      </c>
    </row>
    <row r="8" spans="2:7" ht="24.95" customHeight="1" x14ac:dyDescent="0.25">
      <c r="B8" s="79" t="str">
        <f>Brand_name&amp;" is NOT approved for reimbursement"</f>
        <v>&lt;intervention&gt; is NOT approved for reimbursement</v>
      </c>
      <c r="C8" s="86">
        <f>C9+C10+C11</f>
        <v>0</v>
      </c>
      <c r="D8" s="86">
        <f>D9+D10+D11</f>
        <v>0</v>
      </c>
      <c r="E8" s="86">
        <f>E9+E10+E11</f>
        <v>0</v>
      </c>
      <c r="F8" s="86">
        <f>F9+F10+F11</f>
        <v>0</v>
      </c>
      <c r="G8" s="86">
        <f>G9+G10+G11</f>
        <v>0</v>
      </c>
    </row>
    <row r="9" spans="2:7" x14ac:dyDescent="0.25">
      <c r="B9" s="81" t="s">
        <v>51</v>
      </c>
      <c r="C9" s="83">
        <f>'2.1 Medicinal products'!D45</f>
        <v>0</v>
      </c>
      <c r="D9" s="83">
        <f>'2.1 Medicinal products'!E45</f>
        <v>0</v>
      </c>
      <c r="E9" s="83">
        <f>'2.1 Medicinal products'!F45</f>
        <v>0</v>
      </c>
      <c r="F9" s="83">
        <f>'2.1 Medicinal products'!G45</f>
        <v>0</v>
      </c>
      <c r="G9" s="83">
        <f>'2.1 Medicinal products'!H45</f>
        <v>0</v>
      </c>
    </row>
    <row r="10" spans="2:7" x14ac:dyDescent="0.25">
      <c r="B10" s="81" t="s">
        <v>52</v>
      </c>
      <c r="C10" s="83">
        <f>'2.2. Specialist Health Services'!D45</f>
        <v>0</v>
      </c>
      <c r="D10" s="83">
        <f>'2.2. Specialist Health Services'!E45</f>
        <v>0</v>
      </c>
      <c r="E10" s="83">
        <f>'2.2. Specialist Health Services'!F45</f>
        <v>0</v>
      </c>
      <c r="F10" s="83">
        <f>'2.2. Specialist Health Services'!G45</f>
        <v>0</v>
      </c>
      <c r="G10" s="83">
        <f>'2.2. Specialist Health Services'!H45</f>
        <v>0</v>
      </c>
    </row>
    <row r="11" spans="2:7" ht="15.75" thickBot="1" x14ac:dyDescent="0.3">
      <c r="B11" s="84" t="s">
        <v>53</v>
      </c>
      <c r="C11" s="85">
        <f>'2.3. Other health care services'!D45</f>
        <v>0</v>
      </c>
      <c r="D11" s="85">
        <f>'2.3. Other health care services'!E45</f>
        <v>0</v>
      </c>
      <c r="E11" s="85">
        <f>'2.3. Other health care services'!F45</f>
        <v>0</v>
      </c>
      <c r="F11" s="85">
        <f>'2.3. Other health care services'!G45</f>
        <v>0</v>
      </c>
      <c r="G11" s="85">
        <f>'2.3. Other health care services'!H45</f>
        <v>0</v>
      </c>
    </row>
    <row r="12" spans="2:7" ht="24.95" customHeight="1" thickBot="1" x14ac:dyDescent="0.3">
      <c r="B12" s="87" t="s">
        <v>41</v>
      </c>
      <c r="C12" s="88">
        <f>C4-C8</f>
        <v>0</v>
      </c>
      <c r="D12" s="88">
        <f>D4-D8</f>
        <v>0</v>
      </c>
      <c r="E12" s="88">
        <f>E4-E8</f>
        <v>0</v>
      </c>
      <c r="F12" s="88">
        <f>F4-F8</f>
        <v>0</v>
      </c>
      <c r="G12" s="88">
        <f>G4-G8</f>
        <v>0</v>
      </c>
    </row>
    <row r="13" spans="2:7" ht="15.75" thickTop="1" x14ac:dyDescent="0.25">
      <c r="B13" s="81" t="s">
        <v>51</v>
      </c>
      <c r="C13" s="83">
        <f t="shared" ref="C13:G13" si="2">C5-C9</f>
        <v>0</v>
      </c>
      <c r="D13" s="83">
        <f t="shared" si="2"/>
        <v>0</v>
      </c>
      <c r="E13" s="83">
        <f t="shared" si="2"/>
        <v>0</v>
      </c>
      <c r="F13" s="83">
        <f t="shared" si="2"/>
        <v>0</v>
      </c>
      <c r="G13" s="83">
        <f t="shared" si="2"/>
        <v>0</v>
      </c>
    </row>
    <row r="14" spans="2:7" x14ac:dyDescent="0.25">
      <c r="B14" s="81" t="s">
        <v>52</v>
      </c>
      <c r="C14" s="83">
        <f t="shared" ref="C14:G14" si="3">C6-C10</f>
        <v>0</v>
      </c>
      <c r="D14" s="83">
        <f t="shared" si="3"/>
        <v>0</v>
      </c>
      <c r="E14" s="83">
        <f t="shared" si="3"/>
        <v>0</v>
      </c>
      <c r="F14" s="83">
        <f t="shared" si="3"/>
        <v>0</v>
      </c>
      <c r="G14" s="83">
        <f t="shared" si="3"/>
        <v>0</v>
      </c>
    </row>
    <row r="15" spans="2:7" ht="15.75" thickBot="1" x14ac:dyDescent="0.3">
      <c r="B15" s="84" t="s">
        <v>53</v>
      </c>
      <c r="C15" s="85">
        <f t="shared" ref="C15:G15" si="4">C7-C11</f>
        <v>0</v>
      </c>
      <c r="D15" s="85">
        <f t="shared" si="4"/>
        <v>0</v>
      </c>
      <c r="E15" s="85">
        <f t="shared" si="4"/>
        <v>0</v>
      </c>
      <c r="F15" s="85">
        <f t="shared" si="4"/>
        <v>0</v>
      </c>
      <c r="G15" s="85">
        <f t="shared" si="4"/>
        <v>0</v>
      </c>
    </row>
    <row r="16" spans="2:7" x14ac:dyDescent="0.25">
      <c r="B16" s="89" t="s">
        <v>54</v>
      </c>
      <c r="C16" s="76"/>
      <c r="D16" s="76"/>
      <c r="E16" s="76"/>
      <c r="F16" s="76"/>
      <c r="G16" s="76"/>
    </row>
    <row r="17" spans="2:7" x14ac:dyDescent="0.25">
      <c r="B17" s="76"/>
      <c r="C17" s="76"/>
      <c r="D17" s="76"/>
      <c r="E17" s="76"/>
      <c r="F17" s="76"/>
      <c r="G17" s="76"/>
    </row>
    <row r="18" spans="2:7" x14ac:dyDescent="0.25">
      <c r="B18" s="154" t="s">
        <v>55</v>
      </c>
      <c r="C18" s="154"/>
      <c r="D18" s="154"/>
      <c r="E18" s="154"/>
      <c r="F18" s="154"/>
      <c r="G18" s="154"/>
    </row>
    <row r="19" spans="2:7" x14ac:dyDescent="0.25">
      <c r="B19" s="90"/>
      <c r="C19" s="78">
        <f t="shared" ref="C19" ca="1" si="5">YEAR(TODAY())+1</f>
        <v>2025</v>
      </c>
      <c r="D19" s="78">
        <f ca="1">C19+1</f>
        <v>2026</v>
      </c>
      <c r="E19" s="78">
        <f t="shared" ref="E19:G19" ca="1" si="6">D19+1</f>
        <v>2027</v>
      </c>
      <c r="F19" s="78">
        <f t="shared" ca="1" si="6"/>
        <v>2028</v>
      </c>
      <c r="G19" s="78">
        <f t="shared" ca="1" si="6"/>
        <v>2029</v>
      </c>
    </row>
    <row r="20" spans="2:7" x14ac:dyDescent="0.25">
      <c r="B20" s="155" t="s">
        <v>26</v>
      </c>
      <c r="C20" s="155"/>
      <c r="D20" s="155"/>
      <c r="E20" s="155"/>
      <c r="F20" s="155"/>
      <c r="G20" s="155"/>
    </row>
    <row r="21" spans="2:7" x14ac:dyDescent="0.25">
      <c r="B21" s="91" t="s">
        <v>35</v>
      </c>
      <c r="C21" s="92">
        <f>SUM('2.1 Medicinal products'!D30,'2.2. Specialist Health Services'!D30,'2.3. Other health care services'!D30)</f>
        <v>0</v>
      </c>
      <c r="D21" s="92">
        <f>SUM('2.1 Medicinal products'!E30,'2.2. Specialist Health Services'!E30,'2.3. Other health care services'!E30)</f>
        <v>0</v>
      </c>
      <c r="E21" s="92">
        <f>SUM('2.1 Medicinal products'!F30,'2.2. Specialist Health Services'!F30,'2.3. Other health care services'!F30)</f>
        <v>0</v>
      </c>
      <c r="F21" s="92">
        <f>SUM('2.1 Medicinal products'!G30,'2.2. Specialist Health Services'!G30,'2.3. Other health care services'!G30)</f>
        <v>0</v>
      </c>
      <c r="G21" s="92">
        <f>SUM('2.1 Medicinal products'!H30,'2.2. Specialist Health Services'!H30,'2.3. Other health care services'!H30)</f>
        <v>0</v>
      </c>
    </row>
    <row r="22" spans="2:7" x14ac:dyDescent="0.25">
      <c r="B22" s="91" t="s">
        <v>36</v>
      </c>
      <c r="C22" s="93"/>
      <c r="D22" s="92">
        <f>SUM('2.1 Medicinal products'!E31,'2.2. Specialist Health Services'!E31,'2.3. Other health care services'!E31)</f>
        <v>0</v>
      </c>
      <c r="E22" s="92">
        <f>SUM('2.1 Medicinal products'!F31,'2.2. Specialist Health Services'!F31,'2.3. Other health care services'!F31)</f>
        <v>0</v>
      </c>
      <c r="F22" s="92">
        <f>SUM('2.1 Medicinal products'!G31,'2.2. Specialist Health Services'!G31,'2.3. Other health care services'!G31)</f>
        <v>0</v>
      </c>
      <c r="G22" s="92">
        <f>SUM('2.1 Medicinal products'!H31,'2.2. Specialist Health Services'!H31,'2.3. Other health care services'!H31)</f>
        <v>0</v>
      </c>
    </row>
    <row r="23" spans="2:7" x14ac:dyDescent="0.25">
      <c r="B23" s="91" t="s">
        <v>37</v>
      </c>
      <c r="C23" s="93"/>
      <c r="D23" s="93"/>
      <c r="E23" s="92">
        <f>SUM('2.1 Medicinal products'!F32,'2.2. Specialist Health Services'!F32,'2.3. Other health care services'!F32)</f>
        <v>0</v>
      </c>
      <c r="F23" s="92">
        <f>SUM('2.1 Medicinal products'!G32,'2.2. Specialist Health Services'!G32,'2.3. Other health care services'!G32)</f>
        <v>0</v>
      </c>
      <c r="G23" s="92">
        <f>SUM('2.1 Medicinal products'!H32,'2.2. Specialist Health Services'!H32,'2.3. Other health care services'!H32)</f>
        <v>0</v>
      </c>
    </row>
    <row r="24" spans="2:7" x14ac:dyDescent="0.25">
      <c r="B24" s="91" t="s">
        <v>38</v>
      </c>
      <c r="C24" s="93"/>
      <c r="D24" s="93"/>
      <c r="E24" s="93"/>
      <c r="F24" s="92">
        <f>SUM('2.1 Medicinal products'!G33,'2.2. Specialist Health Services'!G33,'2.3. Other health care services'!G33)</f>
        <v>0</v>
      </c>
      <c r="G24" s="92">
        <f>SUM('2.1 Medicinal products'!H33,'2.2. Specialist Health Services'!H33,'2.3. Other health care services'!H33)</f>
        <v>0</v>
      </c>
    </row>
    <row r="25" spans="2:7" x14ac:dyDescent="0.25">
      <c r="B25" s="91" t="s">
        <v>39</v>
      </c>
      <c r="C25" s="93"/>
      <c r="D25" s="93"/>
      <c r="E25" s="93"/>
      <c r="F25" s="93"/>
      <c r="G25" s="92">
        <f>SUM('2.1 Medicinal products'!H34,'2.2. Specialist Health Services'!H34,'2.3. Other health care services'!H34)</f>
        <v>0</v>
      </c>
    </row>
    <row r="26" spans="2:7" x14ac:dyDescent="0.25">
      <c r="B26" s="155" t="s">
        <v>27</v>
      </c>
      <c r="C26" s="155"/>
      <c r="D26" s="155"/>
      <c r="E26" s="155"/>
      <c r="F26" s="155"/>
      <c r="G26" s="155"/>
    </row>
    <row r="27" spans="2:7" x14ac:dyDescent="0.25">
      <c r="B27" s="91" t="s">
        <v>35</v>
      </c>
      <c r="C27" s="92">
        <f>SUM('2.1 Medicinal products'!D36,'2.2. Specialist Health Services'!D36,'2.3. Other health care services'!D36)</f>
        <v>0</v>
      </c>
      <c r="D27" s="92">
        <f>SUM('2.1 Medicinal products'!E36,'2.2. Specialist Health Services'!E36,'2.3. Other health care services'!E36)</f>
        <v>0</v>
      </c>
      <c r="E27" s="92">
        <f>SUM('2.1 Medicinal products'!F36,'2.2. Specialist Health Services'!F36,'2.3. Other health care services'!F36)</f>
        <v>0</v>
      </c>
      <c r="F27" s="92">
        <f>SUM('2.1 Medicinal products'!G36,'2.2. Specialist Health Services'!G36,'2.3. Other health care services'!G36)</f>
        <v>0</v>
      </c>
      <c r="G27" s="92">
        <f>SUM('2.1 Medicinal products'!H36,'2.2. Specialist Health Services'!H36,'2.3. Other health care services'!H36)</f>
        <v>0</v>
      </c>
    </row>
    <row r="28" spans="2:7" x14ac:dyDescent="0.25">
      <c r="B28" s="91" t="s">
        <v>36</v>
      </c>
      <c r="C28" s="93"/>
      <c r="D28" s="92">
        <f>SUM('2.1 Medicinal products'!E37,'2.2. Specialist Health Services'!E37,'2.3. Other health care services'!E37)</f>
        <v>0</v>
      </c>
      <c r="E28" s="92">
        <f>SUM('2.1 Medicinal products'!F37,'2.2. Specialist Health Services'!F37,'2.3. Other health care services'!F37)</f>
        <v>0</v>
      </c>
      <c r="F28" s="92">
        <f>SUM('2.1 Medicinal products'!G37,'2.2. Specialist Health Services'!G37,'2.3. Other health care services'!G37)</f>
        <v>0</v>
      </c>
      <c r="G28" s="92">
        <f>SUM('2.1 Medicinal products'!H37,'2.2. Specialist Health Services'!H37,'2.3. Other health care services'!H37)</f>
        <v>0</v>
      </c>
    </row>
    <row r="29" spans="2:7" x14ac:dyDescent="0.25">
      <c r="B29" s="91" t="s">
        <v>37</v>
      </c>
      <c r="C29" s="93"/>
      <c r="D29" s="93"/>
      <c r="E29" s="92">
        <f>SUM('2.1 Medicinal products'!F38,'2.2. Specialist Health Services'!F38,'2.3. Other health care services'!F38)</f>
        <v>0</v>
      </c>
      <c r="F29" s="92">
        <f>SUM('2.1 Medicinal products'!G38,'2.2. Specialist Health Services'!G38,'2.3. Other health care services'!G38)</f>
        <v>0</v>
      </c>
      <c r="G29" s="92">
        <f>SUM('2.1 Medicinal products'!H38,'2.2. Specialist Health Services'!H38,'2.3. Other health care services'!H38)</f>
        <v>0</v>
      </c>
    </row>
    <row r="30" spans="2:7" x14ac:dyDescent="0.25">
      <c r="B30" s="91" t="s">
        <v>38</v>
      </c>
      <c r="C30" s="93"/>
      <c r="D30" s="93"/>
      <c r="E30" s="93"/>
      <c r="F30" s="92">
        <f>SUM('2.1 Medicinal products'!G39,'2.2. Specialist Health Services'!G39,'2.3. Other health care services'!G39)</f>
        <v>0</v>
      </c>
      <c r="G30" s="92">
        <f>SUM('2.1 Medicinal products'!H39,'2.2. Specialist Health Services'!H39,'2.3. Other health care services'!H39)</f>
        <v>0</v>
      </c>
    </row>
    <row r="31" spans="2:7" x14ac:dyDescent="0.25">
      <c r="B31" s="91" t="s">
        <v>39</v>
      </c>
      <c r="C31" s="93"/>
      <c r="D31" s="93"/>
      <c r="E31" s="93"/>
      <c r="F31" s="93"/>
      <c r="G31" s="92">
        <f>SUM('2.1 Medicinal products'!H40,'2.2. Specialist Health Services'!H40,'2.3. Other health care services'!H40)</f>
        <v>0</v>
      </c>
    </row>
    <row r="33" spans="7:7" x14ac:dyDescent="0.25">
      <c r="G33" s="68"/>
    </row>
  </sheetData>
  <mergeCells count="4">
    <mergeCell ref="B18:G18"/>
    <mergeCell ref="B20:G20"/>
    <mergeCell ref="B26:G26"/>
    <mergeCell ref="B1:G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97F88-29DD-4A67-810F-0A734A906EE6}">
  <sheetPr>
    <tabColor rgb="FF0070C0"/>
  </sheetPr>
  <dimension ref="A1:N46"/>
  <sheetViews>
    <sheetView zoomScaleNormal="100" workbookViewId="0">
      <selection activeCell="A8" sqref="A8"/>
    </sheetView>
  </sheetViews>
  <sheetFormatPr baseColWidth="10" defaultColWidth="10.85546875" defaultRowHeight="15" x14ac:dyDescent="0.25"/>
  <cols>
    <col min="1" max="1" width="10.5703125" style="1" bestFit="1" customWidth="1"/>
    <col min="2" max="2" width="2.85546875" style="1" customWidth="1"/>
    <col min="3" max="3" width="70.5703125" style="1" bestFit="1" customWidth="1"/>
    <col min="4" max="8" width="10.7109375" style="29" customWidth="1"/>
    <col min="9" max="20" width="10.7109375" style="1" customWidth="1"/>
    <col min="21" max="16384" width="10.85546875" style="1"/>
  </cols>
  <sheetData>
    <row r="1" spans="1:14" ht="21" x14ac:dyDescent="0.25">
      <c r="A1" s="7" t="s">
        <v>0</v>
      </c>
      <c r="C1" s="157" t="str">
        <f>'Cover page'!B29</f>
        <v>3.1 Budgetary consequences related to medicinal products covered by the National Insurance Scheme</v>
      </c>
      <c r="D1" s="157"/>
      <c r="E1" s="157"/>
      <c r="F1" s="157"/>
      <c r="G1" s="157"/>
      <c r="H1" s="157"/>
    </row>
    <row r="2" spans="1:14" x14ac:dyDescent="0.25">
      <c r="G2" s="1"/>
      <c r="H2" s="1"/>
    </row>
    <row r="3" spans="1:14" x14ac:dyDescent="0.25">
      <c r="C3" s="75" t="s">
        <v>56</v>
      </c>
      <c r="D3" s="75"/>
      <c r="E3" s="75"/>
      <c r="F3" s="75"/>
      <c r="G3" s="1"/>
      <c r="H3" s="1"/>
    </row>
    <row r="4" spans="1:14" ht="15" customHeight="1" x14ac:dyDescent="0.25">
      <c r="C4" s="150" t="s">
        <v>92</v>
      </c>
      <c r="D4" s="78" t="s">
        <v>25</v>
      </c>
      <c r="E4" s="78" t="s">
        <v>26</v>
      </c>
      <c r="F4" s="78" t="s">
        <v>27</v>
      </c>
      <c r="G4" s="1"/>
      <c r="H4" s="1"/>
    </row>
    <row r="5" spans="1:14" x14ac:dyDescent="0.25">
      <c r="C5" s="151"/>
      <c r="D5" s="37">
        <v>1</v>
      </c>
      <c r="E5" s="36"/>
      <c r="F5" s="36"/>
      <c r="G5" s="1"/>
      <c r="H5" s="1"/>
    </row>
    <row r="6" spans="1:14" x14ac:dyDescent="0.25">
      <c r="C6" s="151"/>
      <c r="D6" s="37">
        <v>2</v>
      </c>
      <c r="E6" s="36"/>
      <c r="F6" s="36"/>
      <c r="G6" s="1"/>
      <c r="H6" s="1"/>
    </row>
    <row r="7" spans="1:14" x14ac:dyDescent="0.25">
      <c r="C7" s="151"/>
      <c r="D7" s="37">
        <v>3</v>
      </c>
      <c r="E7" s="36"/>
      <c r="F7" s="36"/>
      <c r="G7" s="1"/>
      <c r="H7" s="1"/>
    </row>
    <row r="8" spans="1:14" x14ac:dyDescent="0.25">
      <c r="C8" s="151"/>
      <c r="D8" s="37">
        <v>4</v>
      </c>
      <c r="E8" s="36"/>
      <c r="F8" s="36"/>
      <c r="G8" s="1"/>
      <c r="H8" s="1"/>
    </row>
    <row r="9" spans="1:14" x14ac:dyDescent="0.25">
      <c r="C9" s="152"/>
      <c r="D9" s="37">
        <v>5</v>
      </c>
      <c r="E9" s="36"/>
      <c r="F9" s="36"/>
      <c r="G9" s="1"/>
      <c r="H9" s="1"/>
    </row>
    <row r="11" spans="1:14" x14ac:dyDescent="0.25">
      <c r="C11" s="146" t="s">
        <v>21</v>
      </c>
      <c r="D11" s="146"/>
      <c r="E11" s="146"/>
      <c r="F11" s="146"/>
      <c r="G11" s="146"/>
      <c r="H11" s="146"/>
    </row>
    <row r="12" spans="1:14" x14ac:dyDescent="0.25">
      <c r="C12" s="6"/>
      <c r="D12" s="27">
        <f t="shared" ref="D12" ca="1" si="0">YEAR(TODAY())+1</f>
        <v>2025</v>
      </c>
      <c r="E12" s="27">
        <f ca="1">D12+1</f>
        <v>2026</v>
      </c>
      <c r="F12" s="27">
        <f t="shared" ref="F12:H12" ca="1" si="1">E12+1</f>
        <v>2027</v>
      </c>
      <c r="G12" s="27">
        <f t="shared" ca="1" si="1"/>
        <v>2028</v>
      </c>
      <c r="H12" s="27">
        <f t="shared" ca="1" si="1"/>
        <v>2029</v>
      </c>
    </row>
    <row r="13" spans="1:14" x14ac:dyDescent="0.25">
      <c r="A13" s="8"/>
      <c r="C13" s="42" t="s">
        <v>28</v>
      </c>
      <c r="D13" s="24">
        <f>'1. Patient population'!E11</f>
        <v>0</v>
      </c>
      <c r="E13" s="24">
        <f>'1. Patient population'!F11</f>
        <v>0</v>
      </c>
      <c r="F13" s="24">
        <f>'1. Patient population'!G11</f>
        <v>0</v>
      </c>
      <c r="G13" s="24">
        <f>'1. Patient population'!H11</f>
        <v>0</v>
      </c>
      <c r="H13" s="24">
        <f>'1. Patient population'!I11</f>
        <v>0</v>
      </c>
    </row>
    <row r="15" spans="1:14" ht="15" customHeight="1" x14ac:dyDescent="0.25">
      <c r="C15" s="146" t="s">
        <v>29</v>
      </c>
      <c r="D15" s="146"/>
      <c r="E15" s="146"/>
      <c r="F15" s="146"/>
      <c r="G15" s="146"/>
      <c r="H15" s="146"/>
    </row>
    <row r="16" spans="1:14" x14ac:dyDescent="0.25">
      <c r="C16" s="6"/>
      <c r="D16" s="27">
        <f t="shared" ref="D16" ca="1" si="2">YEAR(TODAY())+1</f>
        <v>2025</v>
      </c>
      <c r="E16" s="27">
        <f ca="1">D16+1</f>
        <v>2026</v>
      </c>
      <c r="F16" s="27">
        <f t="shared" ref="F16:H16" ca="1" si="3">E16+1</f>
        <v>2027</v>
      </c>
      <c r="G16" s="27">
        <f t="shared" ca="1" si="3"/>
        <v>2028</v>
      </c>
      <c r="H16" s="27">
        <f t="shared" ca="1" si="3"/>
        <v>2029</v>
      </c>
      <c r="I16" s="137" t="s">
        <v>30</v>
      </c>
      <c r="J16" s="138"/>
      <c r="K16" s="138"/>
      <c r="L16" s="138"/>
      <c r="M16" s="138"/>
      <c r="N16" s="139"/>
    </row>
    <row r="17" spans="3:14" x14ac:dyDescent="0.25">
      <c r="C17" s="43" t="str">
        <f>Brand_name</f>
        <v>&lt;intervention&gt;</v>
      </c>
      <c r="D17" s="30">
        <f>D13*D19</f>
        <v>0</v>
      </c>
      <c r="E17" s="30">
        <f t="shared" ref="E17:H17" si="4">E13*E19</f>
        <v>0</v>
      </c>
      <c r="F17" s="30">
        <f t="shared" si="4"/>
        <v>0</v>
      </c>
      <c r="G17" s="30">
        <f t="shared" si="4"/>
        <v>0</v>
      </c>
      <c r="H17" s="30">
        <f t="shared" si="4"/>
        <v>0</v>
      </c>
      <c r="I17" s="140"/>
      <c r="J17" s="141"/>
      <c r="K17" s="141"/>
      <c r="L17" s="141"/>
      <c r="M17" s="141"/>
      <c r="N17" s="142"/>
    </row>
    <row r="18" spans="3:14" x14ac:dyDescent="0.25">
      <c r="C18" s="44" t="s">
        <v>31</v>
      </c>
      <c r="D18" s="24">
        <f>D13-D17</f>
        <v>0</v>
      </c>
      <c r="E18" s="24">
        <f t="shared" ref="E18:H18" si="5">E13-E17</f>
        <v>0</v>
      </c>
      <c r="F18" s="24">
        <f t="shared" si="5"/>
        <v>0</v>
      </c>
      <c r="G18" s="24">
        <f t="shared" si="5"/>
        <v>0</v>
      </c>
      <c r="H18" s="24">
        <f t="shared" si="5"/>
        <v>0</v>
      </c>
      <c r="I18" s="140"/>
      <c r="J18" s="141"/>
      <c r="K18" s="141"/>
      <c r="L18" s="141"/>
      <c r="M18" s="141"/>
      <c r="N18" s="142"/>
    </row>
    <row r="19" spans="3:14" x14ac:dyDescent="0.25">
      <c r="C19" s="18" t="str">
        <f>"Market share of "&amp;Brand_name&amp;" in new patients"</f>
        <v>Market share of &lt;intervention&gt; in new patients</v>
      </c>
      <c r="D19" s="19"/>
      <c r="E19" s="19"/>
      <c r="F19" s="19"/>
      <c r="G19" s="19"/>
      <c r="H19" s="19"/>
      <c r="I19" s="143"/>
      <c r="J19" s="144"/>
      <c r="K19" s="144"/>
      <c r="L19" s="144"/>
      <c r="M19" s="144"/>
      <c r="N19" s="145"/>
    </row>
    <row r="20" spans="3:14" x14ac:dyDescent="0.25">
      <c r="C20" s="148" t="s">
        <v>57</v>
      </c>
      <c r="D20" s="148"/>
      <c r="E20" s="148"/>
      <c r="F20" s="148"/>
      <c r="G20" s="148"/>
      <c r="H20" s="148"/>
    </row>
    <row r="22" spans="3:14" ht="15" customHeight="1" x14ac:dyDescent="0.25">
      <c r="C22" s="146" t="s">
        <v>33</v>
      </c>
      <c r="D22" s="146"/>
      <c r="E22" s="146"/>
      <c r="F22" s="146"/>
      <c r="G22" s="146"/>
      <c r="H22" s="146"/>
    </row>
    <row r="23" spans="3:14" x14ac:dyDescent="0.25">
      <c r="C23" s="6"/>
      <c r="D23" s="27">
        <f t="shared" ref="D23" ca="1" si="6">YEAR(TODAY())+1</f>
        <v>2025</v>
      </c>
      <c r="E23" s="27">
        <f ca="1">D23+1</f>
        <v>2026</v>
      </c>
      <c r="F23" s="27">
        <f t="shared" ref="F23:H23" ca="1" si="7">E23+1</f>
        <v>2027</v>
      </c>
      <c r="G23" s="27">
        <f t="shared" ca="1" si="7"/>
        <v>2028</v>
      </c>
      <c r="H23" s="27">
        <f t="shared" ca="1" si="7"/>
        <v>2029</v>
      </c>
    </row>
    <row r="24" spans="3:14" x14ac:dyDescent="0.25">
      <c r="C24" s="43" t="str">
        <f>Brand_name</f>
        <v>&lt;intervention&gt;</v>
      </c>
      <c r="D24" s="24">
        <v>0</v>
      </c>
      <c r="E24" s="24">
        <v>0</v>
      </c>
      <c r="F24" s="24">
        <v>0</v>
      </c>
      <c r="G24" s="24">
        <v>0</v>
      </c>
      <c r="H24" s="24">
        <v>0</v>
      </c>
    </row>
    <row r="25" spans="3:14" x14ac:dyDescent="0.25">
      <c r="C25" s="42" t="s">
        <v>27</v>
      </c>
      <c r="D25" s="24">
        <f>D13</f>
        <v>0</v>
      </c>
      <c r="E25" s="24">
        <f t="shared" ref="E25:H25" si="8">E13</f>
        <v>0</v>
      </c>
      <c r="F25" s="24">
        <f t="shared" si="8"/>
        <v>0</v>
      </c>
      <c r="G25" s="24">
        <f t="shared" si="8"/>
        <v>0</v>
      </c>
      <c r="H25" s="24">
        <f t="shared" si="8"/>
        <v>0</v>
      </c>
    </row>
    <row r="27" spans="3:14" x14ac:dyDescent="0.25">
      <c r="C27" s="146" t="s">
        <v>58</v>
      </c>
      <c r="D27" s="146"/>
      <c r="E27" s="146"/>
      <c r="F27" s="146"/>
      <c r="G27" s="146"/>
      <c r="H27" s="146"/>
    </row>
    <row r="28" spans="3:14" x14ac:dyDescent="0.25">
      <c r="C28" s="6"/>
      <c r="D28" s="27">
        <f t="shared" ref="D28" ca="1" si="9">YEAR(TODAY())+1</f>
        <v>2025</v>
      </c>
      <c r="E28" s="27">
        <f ca="1">D28+1</f>
        <v>2026</v>
      </c>
      <c r="F28" s="27">
        <f t="shared" ref="F28:H28" ca="1" si="10">E28+1</f>
        <v>2027</v>
      </c>
      <c r="G28" s="27">
        <f t="shared" ca="1" si="10"/>
        <v>2028</v>
      </c>
      <c r="H28" s="27">
        <f t="shared" ca="1" si="10"/>
        <v>2029</v>
      </c>
    </row>
    <row r="29" spans="3:14" x14ac:dyDescent="0.25">
      <c r="C29" s="149" t="s">
        <v>87</v>
      </c>
      <c r="D29" s="149"/>
      <c r="E29" s="149"/>
      <c r="F29" s="149"/>
      <c r="G29" s="149"/>
      <c r="H29" s="149"/>
    </row>
    <row r="30" spans="3:14" x14ac:dyDescent="0.25">
      <c r="C30" s="42" t="s">
        <v>35</v>
      </c>
      <c r="D30" s="24">
        <f>E5*D17+D18*F5</f>
        <v>0</v>
      </c>
      <c r="E30" s="24">
        <f>E6*D17+D18*F6</f>
        <v>0</v>
      </c>
      <c r="F30" s="24">
        <f>E7*D17+D18*F7</f>
        <v>0</v>
      </c>
      <c r="G30" s="24">
        <f>E8*D17+D18*F8</f>
        <v>0</v>
      </c>
      <c r="H30" s="24">
        <f>E9*D17+D18*F9</f>
        <v>0</v>
      </c>
    </row>
    <row r="31" spans="3:14" x14ac:dyDescent="0.25">
      <c r="C31" s="42" t="s">
        <v>36</v>
      </c>
      <c r="D31" s="24"/>
      <c r="E31" s="24">
        <f>E5*E17+E18*F5</f>
        <v>0</v>
      </c>
      <c r="F31" s="24">
        <f>E6*E17+E18*F6</f>
        <v>0</v>
      </c>
      <c r="G31" s="24">
        <f>E7*E17+E18*F7</f>
        <v>0</v>
      </c>
      <c r="H31" s="24">
        <f>E8*E17+E18*F8</f>
        <v>0</v>
      </c>
    </row>
    <row r="32" spans="3:14" x14ac:dyDescent="0.25">
      <c r="C32" s="42" t="s">
        <v>37</v>
      </c>
      <c r="D32" s="24"/>
      <c r="E32" s="24"/>
      <c r="F32" s="24">
        <f>E5*F17+F18*F5</f>
        <v>0</v>
      </c>
      <c r="G32" s="24">
        <f>E6*F17+F18*F6</f>
        <v>0</v>
      </c>
      <c r="H32" s="24">
        <f>E7*F17+F18*F7</f>
        <v>0</v>
      </c>
    </row>
    <row r="33" spans="3:8" x14ac:dyDescent="0.25">
      <c r="C33" s="42" t="s">
        <v>38</v>
      </c>
      <c r="D33" s="24"/>
      <c r="E33" s="24"/>
      <c r="F33" s="24"/>
      <c r="G33" s="24">
        <f>E5*G17+G18*F5</f>
        <v>0</v>
      </c>
      <c r="H33" s="24">
        <f>E6*G17+G18*F6</f>
        <v>0</v>
      </c>
    </row>
    <row r="34" spans="3:8" x14ac:dyDescent="0.25">
      <c r="C34" s="42" t="s">
        <v>39</v>
      </c>
      <c r="D34" s="24"/>
      <c r="E34" s="24"/>
      <c r="F34" s="24"/>
      <c r="G34" s="24"/>
      <c r="H34" s="24">
        <f>E5*H17+H18*F5</f>
        <v>0</v>
      </c>
    </row>
    <row r="35" spans="3:8" x14ac:dyDescent="0.25">
      <c r="C35" s="149" t="s">
        <v>88</v>
      </c>
      <c r="D35" s="149"/>
      <c r="E35" s="149"/>
      <c r="F35" s="149"/>
      <c r="G35" s="149"/>
      <c r="H35" s="149"/>
    </row>
    <row r="36" spans="3:8" x14ac:dyDescent="0.25">
      <c r="C36" s="42" t="s">
        <v>35</v>
      </c>
      <c r="D36" s="24">
        <f>F5*D25</f>
        <v>0</v>
      </c>
      <c r="E36" s="24">
        <f>F6*D25</f>
        <v>0</v>
      </c>
      <c r="F36" s="24">
        <f>F7*D25</f>
        <v>0</v>
      </c>
      <c r="G36" s="24">
        <f>F8*D25</f>
        <v>0</v>
      </c>
      <c r="H36" s="24">
        <f>F9*D25</f>
        <v>0</v>
      </c>
    </row>
    <row r="37" spans="3:8" x14ac:dyDescent="0.25">
      <c r="C37" s="42" t="s">
        <v>36</v>
      </c>
      <c r="D37" s="32"/>
      <c r="E37" s="24">
        <f>F5*E25</f>
        <v>0</v>
      </c>
      <c r="F37" s="24">
        <f>F6*E25</f>
        <v>0</v>
      </c>
      <c r="G37" s="24">
        <f>F7*E25</f>
        <v>0</v>
      </c>
      <c r="H37" s="24">
        <f>F8*E25</f>
        <v>0</v>
      </c>
    </row>
    <row r="38" spans="3:8" x14ac:dyDescent="0.25">
      <c r="C38" s="42" t="s">
        <v>37</v>
      </c>
      <c r="D38" s="32"/>
      <c r="E38" s="32"/>
      <c r="F38" s="24">
        <f>F5*F25</f>
        <v>0</v>
      </c>
      <c r="G38" s="24">
        <f>F6*F25</f>
        <v>0</v>
      </c>
      <c r="H38" s="24">
        <f>F7*F25</f>
        <v>0</v>
      </c>
    </row>
    <row r="39" spans="3:8" x14ac:dyDescent="0.25">
      <c r="C39" s="42" t="s">
        <v>38</v>
      </c>
      <c r="D39" s="32"/>
      <c r="E39" s="32"/>
      <c r="F39" s="32"/>
      <c r="G39" s="24">
        <f>F5*G25</f>
        <v>0</v>
      </c>
      <c r="H39" s="24">
        <f>F6*G25</f>
        <v>0</v>
      </c>
    </row>
    <row r="40" spans="3:8" x14ac:dyDescent="0.25">
      <c r="C40" s="42" t="s">
        <v>39</v>
      </c>
      <c r="D40" s="32"/>
      <c r="E40" s="32"/>
      <c r="F40" s="32"/>
      <c r="G40" s="32"/>
      <c r="H40" s="24">
        <f>F5*H25</f>
        <v>0</v>
      </c>
    </row>
    <row r="42" spans="3:8" x14ac:dyDescent="0.25">
      <c r="C42" s="146" t="s">
        <v>59</v>
      </c>
      <c r="D42" s="146"/>
      <c r="E42" s="146"/>
      <c r="F42" s="146"/>
      <c r="G42" s="146"/>
      <c r="H42" s="146"/>
    </row>
    <row r="43" spans="3:8" x14ac:dyDescent="0.25">
      <c r="C43" s="6"/>
      <c r="D43" s="27">
        <f t="shared" ref="D43" ca="1" si="11">YEAR(TODAY())+1</f>
        <v>2025</v>
      </c>
      <c r="E43" s="27">
        <f ca="1">D43+1</f>
        <v>2026</v>
      </c>
      <c r="F43" s="27">
        <f t="shared" ref="F43:H43" ca="1" si="12">E43+1</f>
        <v>2027</v>
      </c>
      <c r="G43" s="27">
        <f t="shared" ca="1" si="12"/>
        <v>2028</v>
      </c>
      <c r="H43" s="27">
        <f t="shared" ca="1" si="12"/>
        <v>2029</v>
      </c>
    </row>
    <row r="44" spans="3:8" x14ac:dyDescent="0.25">
      <c r="C44" s="4" t="str">
        <f>Brand_name&amp;" is approved for reimbursement"</f>
        <v>&lt;intervention&gt; is approved for reimbursement</v>
      </c>
      <c r="D44" s="24">
        <f>SUM(D30:D34)</f>
        <v>0</v>
      </c>
      <c r="E44" s="24">
        <f t="shared" ref="E44:H44" si="13">SUM(E30:E34)</f>
        <v>0</v>
      </c>
      <c r="F44" s="24">
        <f t="shared" si="13"/>
        <v>0</v>
      </c>
      <c r="G44" s="24">
        <f t="shared" si="13"/>
        <v>0</v>
      </c>
      <c r="H44" s="24">
        <f t="shared" si="13"/>
        <v>0</v>
      </c>
    </row>
    <row r="45" spans="3:8" x14ac:dyDescent="0.25">
      <c r="C45" s="4" t="str">
        <f>Brand_name&amp;" is NOT approved for reimbursement"</f>
        <v>&lt;intervention&gt; is NOT approved for reimbursement</v>
      </c>
      <c r="D45" s="24">
        <f>SUM(D36:D40)</f>
        <v>0</v>
      </c>
      <c r="E45" s="24">
        <f t="shared" ref="E45:H45" si="14">SUM(E36:E40)</f>
        <v>0</v>
      </c>
      <c r="F45" s="24">
        <f t="shared" si="14"/>
        <v>0</v>
      </c>
      <c r="G45" s="24">
        <f t="shared" si="14"/>
        <v>0</v>
      </c>
      <c r="H45" s="24">
        <f t="shared" si="14"/>
        <v>0</v>
      </c>
    </row>
    <row r="46" spans="3:8" x14ac:dyDescent="0.25">
      <c r="C46" s="5" t="s">
        <v>41</v>
      </c>
      <c r="D46" s="23">
        <f>D44-D45</f>
        <v>0</v>
      </c>
      <c r="E46" s="23">
        <f t="shared" ref="E46:H46" si="15">E44-E45</f>
        <v>0</v>
      </c>
      <c r="F46" s="23">
        <f t="shared" si="15"/>
        <v>0</v>
      </c>
      <c r="G46" s="23">
        <f t="shared" si="15"/>
        <v>0</v>
      </c>
      <c r="H46" s="23">
        <f t="shared" si="15"/>
        <v>0</v>
      </c>
    </row>
  </sheetData>
  <mergeCells count="11">
    <mergeCell ref="I16:N19"/>
    <mergeCell ref="C42:H42"/>
    <mergeCell ref="C1:H1"/>
    <mergeCell ref="C20:H20"/>
    <mergeCell ref="C29:H29"/>
    <mergeCell ref="C35:H35"/>
    <mergeCell ref="C27:H27"/>
    <mergeCell ref="C11:H11"/>
    <mergeCell ref="C15:H15"/>
    <mergeCell ref="C22:H22"/>
    <mergeCell ref="C4:C9"/>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76D4-1E83-4E8B-BBCE-EC5F7B4C6222}">
  <sheetPr>
    <tabColor rgb="FF0070C0"/>
  </sheetPr>
  <dimension ref="A1:L46"/>
  <sheetViews>
    <sheetView zoomScaleNormal="100" workbookViewId="0">
      <selection activeCell="C45" sqref="C45"/>
    </sheetView>
  </sheetViews>
  <sheetFormatPr baseColWidth="10" defaultColWidth="10.85546875" defaultRowHeight="15" x14ac:dyDescent="0.25"/>
  <cols>
    <col min="1" max="1" width="10.5703125" style="1" bestFit="1" customWidth="1"/>
    <col min="2" max="2" width="2.85546875" style="1" customWidth="1"/>
    <col min="3" max="3" width="70.5703125" style="1" bestFit="1" customWidth="1"/>
    <col min="4" max="9" width="10.7109375" style="1" customWidth="1"/>
    <col min="10" max="12" width="10.7109375" style="29" customWidth="1"/>
    <col min="13" max="19" width="10.7109375" style="1" customWidth="1"/>
    <col min="20" max="16384" width="10.85546875" style="1"/>
  </cols>
  <sheetData>
    <row r="1" spans="1:11" ht="21" x14ac:dyDescent="0.25">
      <c r="A1" s="17" t="s">
        <v>0</v>
      </c>
      <c r="C1" s="147" t="str">
        <f>'Cover page'!B30</f>
        <v>3.2 Budgetary consequences not related to medicinal products covered by the National Insurance Scheme</v>
      </c>
      <c r="D1" s="147"/>
      <c r="E1" s="147"/>
      <c r="F1" s="147"/>
      <c r="G1" s="147"/>
      <c r="H1" s="147"/>
    </row>
    <row r="2" spans="1:11" x14ac:dyDescent="0.25">
      <c r="J2" s="1"/>
      <c r="K2" s="1"/>
    </row>
    <row r="3" spans="1:11" x14ac:dyDescent="0.25">
      <c r="C3" s="75" t="s">
        <v>60</v>
      </c>
      <c r="D3" s="75"/>
      <c r="E3" s="75"/>
      <c r="F3" s="75"/>
      <c r="J3" s="1"/>
      <c r="K3" s="1"/>
    </row>
    <row r="4" spans="1:11" x14ac:dyDescent="0.25">
      <c r="C4" s="150" t="s">
        <v>61</v>
      </c>
      <c r="D4" s="78" t="s">
        <v>25</v>
      </c>
      <c r="E4" s="78" t="s">
        <v>26</v>
      </c>
      <c r="F4" s="78" t="s">
        <v>27</v>
      </c>
      <c r="J4" s="1"/>
      <c r="K4" s="1"/>
    </row>
    <row r="5" spans="1:11" x14ac:dyDescent="0.25">
      <c r="C5" s="151"/>
      <c r="D5" s="37">
        <v>1</v>
      </c>
      <c r="E5" s="36"/>
      <c r="F5" s="36"/>
      <c r="J5" s="1"/>
      <c r="K5" s="1"/>
    </row>
    <row r="6" spans="1:11" x14ac:dyDescent="0.25">
      <c r="C6" s="151"/>
      <c r="D6" s="37">
        <v>2</v>
      </c>
      <c r="E6" s="36"/>
      <c r="F6" s="36"/>
      <c r="J6" s="1"/>
      <c r="K6" s="1"/>
    </row>
    <row r="7" spans="1:11" x14ac:dyDescent="0.25">
      <c r="C7" s="151"/>
      <c r="D7" s="37">
        <v>3</v>
      </c>
      <c r="E7" s="36"/>
      <c r="F7" s="36"/>
      <c r="J7" s="1"/>
      <c r="K7" s="1"/>
    </row>
    <row r="8" spans="1:11" x14ac:dyDescent="0.25">
      <c r="C8" s="151"/>
      <c r="D8" s="37">
        <v>4</v>
      </c>
      <c r="E8" s="36"/>
      <c r="F8" s="36"/>
      <c r="J8" s="1"/>
      <c r="K8" s="1"/>
    </row>
    <row r="9" spans="1:11" x14ac:dyDescent="0.25">
      <c r="C9" s="152"/>
      <c r="D9" s="37">
        <v>5</v>
      </c>
      <c r="E9" s="36"/>
      <c r="F9" s="36"/>
      <c r="J9" s="1"/>
      <c r="K9" s="1"/>
    </row>
    <row r="11" spans="1:11" x14ac:dyDescent="0.25">
      <c r="C11" s="146" t="s">
        <v>21</v>
      </c>
      <c r="D11" s="146"/>
      <c r="E11" s="146"/>
      <c r="F11" s="146"/>
      <c r="G11" s="146"/>
      <c r="H11" s="146"/>
    </row>
    <row r="12" spans="1:11" x14ac:dyDescent="0.25">
      <c r="C12" s="6"/>
      <c r="D12" s="27">
        <f t="shared" ref="D12" ca="1" si="0">YEAR(TODAY())+1</f>
        <v>2025</v>
      </c>
      <c r="E12" s="27">
        <f ca="1">D12+1</f>
        <v>2026</v>
      </c>
      <c r="F12" s="27">
        <f t="shared" ref="F12:H12" ca="1" si="1">E12+1</f>
        <v>2027</v>
      </c>
      <c r="G12" s="27">
        <f t="shared" ca="1" si="1"/>
        <v>2028</v>
      </c>
      <c r="H12" s="27">
        <f t="shared" ca="1" si="1"/>
        <v>2029</v>
      </c>
    </row>
    <row r="13" spans="1:11" x14ac:dyDescent="0.25">
      <c r="A13" s="8"/>
      <c r="C13" s="42" t="str">
        <f>'3.1. Medicinal Products'!C13</f>
        <v>Eligble patients starting treatment each year</v>
      </c>
      <c r="D13" s="25">
        <f>'2.1 Medicinal products'!D13</f>
        <v>0</v>
      </c>
      <c r="E13" s="25">
        <f>'2.1 Medicinal products'!E13</f>
        <v>0</v>
      </c>
      <c r="F13" s="25">
        <f>'2.1 Medicinal products'!F13</f>
        <v>0</v>
      </c>
      <c r="G13" s="25">
        <f>'2.1 Medicinal products'!G13</f>
        <v>0</v>
      </c>
      <c r="H13" s="25">
        <f>'2.1 Medicinal products'!H13</f>
        <v>0</v>
      </c>
    </row>
    <row r="15" spans="1:11" ht="15" customHeight="1" x14ac:dyDescent="0.25">
      <c r="C15" s="146" t="s">
        <v>29</v>
      </c>
      <c r="D15" s="146"/>
      <c r="E15" s="146"/>
      <c r="F15" s="146"/>
      <c r="G15" s="146"/>
      <c r="H15" s="146"/>
    </row>
    <row r="16" spans="1:11" x14ac:dyDescent="0.25">
      <c r="C16" s="6"/>
      <c r="D16" s="27">
        <f t="shared" ref="D16" ca="1" si="2">YEAR(TODAY())+1</f>
        <v>2025</v>
      </c>
      <c r="E16" s="27">
        <f ca="1">D16+1</f>
        <v>2026</v>
      </c>
      <c r="F16" s="27">
        <f t="shared" ref="F16:H16" ca="1" si="3">E16+1</f>
        <v>2027</v>
      </c>
      <c r="G16" s="27">
        <f t="shared" ca="1" si="3"/>
        <v>2028</v>
      </c>
      <c r="H16" s="27">
        <f t="shared" ca="1" si="3"/>
        <v>2029</v>
      </c>
    </row>
    <row r="17" spans="3:8" x14ac:dyDescent="0.25">
      <c r="C17" s="43" t="str">
        <f>Brand_name</f>
        <v>&lt;intervention&gt;</v>
      </c>
      <c r="D17" s="25">
        <f>D13*D19</f>
        <v>0</v>
      </c>
      <c r="E17" s="25">
        <f t="shared" ref="E17:H17" si="4">E13*E19</f>
        <v>0</v>
      </c>
      <c r="F17" s="25">
        <f t="shared" si="4"/>
        <v>0</v>
      </c>
      <c r="G17" s="25">
        <f t="shared" si="4"/>
        <v>0</v>
      </c>
      <c r="H17" s="25">
        <f t="shared" si="4"/>
        <v>0</v>
      </c>
    </row>
    <row r="18" spans="3:8" x14ac:dyDescent="0.25">
      <c r="C18" s="42" t="s">
        <v>27</v>
      </c>
      <c r="D18" s="26">
        <f>D13-D17</f>
        <v>0</v>
      </c>
      <c r="E18" s="26">
        <f t="shared" ref="E18:H18" si="5">E13-E17</f>
        <v>0</v>
      </c>
      <c r="F18" s="26">
        <f t="shared" si="5"/>
        <v>0</v>
      </c>
      <c r="G18" s="26">
        <f t="shared" si="5"/>
        <v>0</v>
      </c>
      <c r="H18" s="26">
        <f t="shared" si="5"/>
        <v>0</v>
      </c>
    </row>
    <row r="19" spans="3:8" x14ac:dyDescent="0.25">
      <c r="C19" s="18" t="str">
        <f>"Market share of "&amp;Brand_name&amp;" in new patients"</f>
        <v>Market share of &lt;intervention&gt; in new patients</v>
      </c>
      <c r="D19" s="15">
        <f>'2.1 Medicinal products'!D19</f>
        <v>0</v>
      </c>
      <c r="E19" s="15">
        <f>'2.1 Medicinal products'!E19</f>
        <v>0</v>
      </c>
      <c r="F19" s="15">
        <f>'2.1 Medicinal products'!F19</f>
        <v>0</v>
      </c>
      <c r="G19" s="15">
        <f>'2.1 Medicinal products'!G19</f>
        <v>0</v>
      </c>
      <c r="H19" s="15">
        <f>'2.1 Medicinal products'!H19</f>
        <v>0</v>
      </c>
    </row>
    <row r="20" spans="3:8" x14ac:dyDescent="0.25">
      <c r="C20" s="2"/>
      <c r="D20" s="3"/>
      <c r="E20" s="3"/>
      <c r="F20" s="3"/>
      <c r="G20" s="3"/>
      <c r="H20" s="3"/>
    </row>
    <row r="22" spans="3:8" ht="15" customHeight="1" x14ac:dyDescent="0.25">
      <c r="C22" s="146" t="s">
        <v>33</v>
      </c>
      <c r="D22" s="146"/>
      <c r="E22" s="146"/>
      <c r="F22" s="146"/>
      <c r="G22" s="146"/>
      <c r="H22" s="146"/>
    </row>
    <row r="23" spans="3:8" x14ac:dyDescent="0.25">
      <c r="C23" s="6"/>
      <c r="D23" s="27">
        <f t="shared" ref="D23" ca="1" si="6">YEAR(TODAY())+1</f>
        <v>2025</v>
      </c>
      <c r="E23" s="27">
        <f ca="1">D23+1</f>
        <v>2026</v>
      </c>
      <c r="F23" s="27">
        <f t="shared" ref="F23:H23" ca="1" si="7">E23+1</f>
        <v>2027</v>
      </c>
      <c r="G23" s="27">
        <f t="shared" ca="1" si="7"/>
        <v>2028</v>
      </c>
      <c r="H23" s="27">
        <f t="shared" ca="1" si="7"/>
        <v>2029</v>
      </c>
    </row>
    <row r="24" spans="3:8" x14ac:dyDescent="0.25">
      <c r="C24" s="43" t="str">
        <f>Brand_name</f>
        <v>&lt;intervention&gt;</v>
      </c>
      <c r="D24" s="26">
        <v>0</v>
      </c>
      <c r="E24" s="26">
        <v>0</v>
      </c>
      <c r="F24" s="26">
        <v>0</v>
      </c>
      <c r="G24" s="26">
        <v>0</v>
      </c>
      <c r="H24" s="26">
        <v>0</v>
      </c>
    </row>
    <row r="25" spans="3:8" x14ac:dyDescent="0.25">
      <c r="C25" s="42" t="s">
        <v>27</v>
      </c>
      <c r="D25" s="26">
        <f>D13</f>
        <v>0</v>
      </c>
      <c r="E25" s="26">
        <f t="shared" ref="E25:H25" si="8">E13</f>
        <v>0</v>
      </c>
      <c r="F25" s="26">
        <f t="shared" si="8"/>
        <v>0</v>
      </c>
      <c r="G25" s="26">
        <f t="shared" si="8"/>
        <v>0</v>
      </c>
      <c r="H25" s="26">
        <f t="shared" si="8"/>
        <v>0</v>
      </c>
    </row>
    <row r="27" spans="3:8" ht="15" customHeight="1" x14ac:dyDescent="0.25">
      <c r="C27" s="146" t="s">
        <v>62</v>
      </c>
      <c r="D27" s="146"/>
      <c r="E27" s="146"/>
      <c r="F27" s="146"/>
      <c r="G27" s="146"/>
      <c r="H27" s="146"/>
    </row>
    <row r="28" spans="3:8" x14ac:dyDescent="0.25">
      <c r="C28" s="6"/>
      <c r="D28" s="27">
        <f t="shared" ref="D28" ca="1" si="9">YEAR(TODAY())+1</f>
        <v>2025</v>
      </c>
      <c r="E28" s="27">
        <f ca="1">D28+1</f>
        <v>2026</v>
      </c>
      <c r="F28" s="27">
        <f t="shared" ref="F28:H28" ca="1" si="10">E28+1</f>
        <v>2027</v>
      </c>
      <c r="G28" s="27">
        <f t="shared" ca="1" si="10"/>
        <v>2028</v>
      </c>
      <c r="H28" s="27">
        <f t="shared" ca="1" si="10"/>
        <v>2029</v>
      </c>
    </row>
    <row r="29" spans="3:8" x14ac:dyDescent="0.25">
      <c r="C29" s="149" t="s">
        <v>87</v>
      </c>
      <c r="D29" s="149"/>
      <c r="E29" s="149"/>
      <c r="F29" s="149"/>
      <c r="G29" s="149"/>
      <c r="H29" s="149"/>
    </row>
    <row r="30" spans="3:8" x14ac:dyDescent="0.25">
      <c r="C30" s="42" t="s">
        <v>35</v>
      </c>
      <c r="D30" s="24">
        <f>E5*D17+D18*F5</f>
        <v>0</v>
      </c>
      <c r="E30" s="24">
        <f>E6*D17+D18*F6</f>
        <v>0</v>
      </c>
      <c r="F30" s="24">
        <f>E7*D17+D18*F7</f>
        <v>0</v>
      </c>
      <c r="G30" s="24">
        <f>E8*D17+D18*F8</f>
        <v>0</v>
      </c>
      <c r="H30" s="24">
        <f>E9*D17+D18*F9</f>
        <v>0</v>
      </c>
    </row>
    <row r="31" spans="3:8" x14ac:dyDescent="0.25">
      <c r="C31" s="42" t="s">
        <v>36</v>
      </c>
      <c r="D31" s="24"/>
      <c r="E31" s="24">
        <f>E5*E17+E18*F5</f>
        <v>0</v>
      </c>
      <c r="F31" s="24">
        <f>E6*E17+E18*F6</f>
        <v>0</v>
      </c>
      <c r="G31" s="24">
        <f>E7*E17+E18*F7</f>
        <v>0</v>
      </c>
      <c r="H31" s="24">
        <f>E8*E17+E18*F8</f>
        <v>0</v>
      </c>
    </row>
    <row r="32" spans="3:8" x14ac:dyDescent="0.25">
      <c r="C32" s="42" t="s">
        <v>37</v>
      </c>
      <c r="D32" s="24"/>
      <c r="E32" s="24"/>
      <c r="F32" s="24">
        <f>E5*F17+F18*F5</f>
        <v>0</v>
      </c>
      <c r="G32" s="24">
        <f>E6*F17+F18*F6</f>
        <v>0</v>
      </c>
      <c r="H32" s="24">
        <f>E7*F17+F18*F7</f>
        <v>0</v>
      </c>
    </row>
    <row r="33" spans="3:8" x14ac:dyDescent="0.25">
      <c r="C33" s="42" t="s">
        <v>38</v>
      </c>
      <c r="D33" s="24"/>
      <c r="E33" s="24"/>
      <c r="F33" s="24"/>
      <c r="G33" s="24">
        <f>E5*G17+G18*F5</f>
        <v>0</v>
      </c>
      <c r="H33" s="24">
        <f>E6*G17+G18*F6</f>
        <v>0</v>
      </c>
    </row>
    <row r="34" spans="3:8" x14ac:dyDescent="0.25">
      <c r="C34" s="42" t="s">
        <v>39</v>
      </c>
      <c r="D34" s="24"/>
      <c r="E34" s="24"/>
      <c r="F34" s="24"/>
      <c r="G34" s="24"/>
      <c r="H34" s="24">
        <f>E5*H17+H18*F5</f>
        <v>0</v>
      </c>
    </row>
    <row r="35" spans="3:8" x14ac:dyDescent="0.25">
      <c r="C35" s="149" t="s">
        <v>88</v>
      </c>
      <c r="D35" s="149"/>
      <c r="E35" s="149"/>
      <c r="F35" s="149"/>
      <c r="G35" s="149"/>
      <c r="H35" s="149"/>
    </row>
    <row r="36" spans="3:8" x14ac:dyDescent="0.25">
      <c r="C36" s="42" t="s">
        <v>35</v>
      </c>
      <c r="D36" s="24">
        <f>F5*D25</f>
        <v>0</v>
      </c>
      <c r="E36" s="24">
        <f>F6*D25</f>
        <v>0</v>
      </c>
      <c r="F36" s="24">
        <f>F7*D25</f>
        <v>0</v>
      </c>
      <c r="G36" s="24">
        <f>F8*D25</f>
        <v>0</v>
      </c>
      <c r="H36" s="24">
        <f>F9*D25</f>
        <v>0</v>
      </c>
    </row>
    <row r="37" spans="3:8" x14ac:dyDescent="0.25">
      <c r="C37" s="42" t="s">
        <v>36</v>
      </c>
      <c r="D37" s="32"/>
      <c r="E37" s="24">
        <f>F5*E25</f>
        <v>0</v>
      </c>
      <c r="F37" s="24">
        <f>F6*E25</f>
        <v>0</v>
      </c>
      <c r="G37" s="24">
        <f>F7*E25</f>
        <v>0</v>
      </c>
      <c r="H37" s="24">
        <f>F8*E25</f>
        <v>0</v>
      </c>
    </row>
    <row r="38" spans="3:8" x14ac:dyDescent="0.25">
      <c r="C38" s="42" t="s">
        <v>37</v>
      </c>
      <c r="D38" s="32"/>
      <c r="E38" s="32"/>
      <c r="F38" s="24">
        <f>F5*F25</f>
        <v>0</v>
      </c>
      <c r="G38" s="24">
        <f>F6*F25</f>
        <v>0</v>
      </c>
      <c r="H38" s="24">
        <f>F7*F25</f>
        <v>0</v>
      </c>
    </row>
    <row r="39" spans="3:8" x14ac:dyDescent="0.25">
      <c r="C39" s="42" t="s">
        <v>38</v>
      </c>
      <c r="D39" s="32"/>
      <c r="E39" s="32"/>
      <c r="F39" s="32"/>
      <c r="G39" s="24">
        <f>F5*G25</f>
        <v>0</v>
      </c>
      <c r="H39" s="24">
        <f>F6*G25</f>
        <v>0</v>
      </c>
    </row>
    <row r="40" spans="3:8" x14ac:dyDescent="0.25">
      <c r="C40" s="42" t="s">
        <v>39</v>
      </c>
      <c r="D40" s="32"/>
      <c r="E40" s="32"/>
      <c r="F40" s="32"/>
      <c r="G40" s="32"/>
      <c r="H40" s="24">
        <f>F5*H25</f>
        <v>0</v>
      </c>
    </row>
    <row r="42" spans="3:8" x14ac:dyDescent="0.25">
      <c r="C42" s="146" t="s">
        <v>63</v>
      </c>
      <c r="D42" s="146"/>
      <c r="E42" s="146"/>
      <c r="F42" s="146"/>
      <c r="G42" s="146"/>
      <c r="H42" s="146"/>
    </row>
    <row r="43" spans="3:8" x14ac:dyDescent="0.25">
      <c r="C43" s="6"/>
      <c r="D43" s="27">
        <f t="shared" ref="D43" ca="1" si="11">YEAR(TODAY())+1</f>
        <v>2025</v>
      </c>
      <c r="E43" s="27">
        <f ca="1">D43+1</f>
        <v>2026</v>
      </c>
      <c r="F43" s="27">
        <f t="shared" ref="F43:H43" ca="1" si="12">E43+1</f>
        <v>2027</v>
      </c>
      <c r="G43" s="27">
        <f t="shared" ca="1" si="12"/>
        <v>2028</v>
      </c>
      <c r="H43" s="27">
        <f t="shared" ca="1" si="12"/>
        <v>2029</v>
      </c>
    </row>
    <row r="44" spans="3:8" x14ac:dyDescent="0.25">
      <c r="C44" s="4" t="str">
        <f>Brand_name&amp;" is approved for reimbursement"</f>
        <v>&lt;intervention&gt; is approved for reimbursement</v>
      </c>
      <c r="D44" s="24">
        <f>SUM(D30:D34)</f>
        <v>0</v>
      </c>
      <c r="E44" s="24">
        <f t="shared" ref="E44:H44" si="13">SUM(E30:E34)</f>
        <v>0</v>
      </c>
      <c r="F44" s="24">
        <f t="shared" si="13"/>
        <v>0</v>
      </c>
      <c r="G44" s="24">
        <f t="shared" si="13"/>
        <v>0</v>
      </c>
      <c r="H44" s="24">
        <f t="shared" si="13"/>
        <v>0</v>
      </c>
    </row>
    <row r="45" spans="3:8" x14ac:dyDescent="0.25">
      <c r="C45" s="4" t="str">
        <f>Brand_name&amp;" is NOT approved for reimbursement"</f>
        <v>&lt;intervention&gt; is NOT approved for reimbursement</v>
      </c>
      <c r="D45" s="24">
        <f>SUM(D36:D40)</f>
        <v>0</v>
      </c>
      <c r="E45" s="24">
        <f t="shared" ref="E45:H45" si="14">SUM(E36:E40)</f>
        <v>0</v>
      </c>
      <c r="F45" s="24">
        <f t="shared" si="14"/>
        <v>0</v>
      </c>
      <c r="G45" s="24">
        <f t="shared" si="14"/>
        <v>0</v>
      </c>
      <c r="H45" s="24">
        <f t="shared" si="14"/>
        <v>0</v>
      </c>
    </row>
    <row r="46" spans="3:8" x14ac:dyDescent="0.25">
      <c r="C46" s="9" t="s">
        <v>41</v>
      </c>
      <c r="D46" s="23">
        <f>D44-D45</f>
        <v>0</v>
      </c>
      <c r="E46" s="23">
        <f t="shared" ref="E46:H46" si="15">E44-E45</f>
        <v>0</v>
      </c>
      <c r="F46" s="23">
        <f t="shared" si="15"/>
        <v>0</v>
      </c>
      <c r="G46" s="23">
        <f t="shared" si="15"/>
        <v>0</v>
      </c>
      <c r="H46" s="23">
        <f t="shared" si="15"/>
        <v>0</v>
      </c>
    </row>
  </sheetData>
  <customSheetViews>
    <customSheetView guid="{3FE28792-084C-499C-BD41-2962A1B8F4FC}" topLeftCell="A10">
      <selection activeCell="D42" sqref="D42:H42"/>
      <pageMargins left="0" right="0" top="0" bottom="0" header="0" footer="0"/>
      <pageSetup paperSize="9" orientation="portrait" verticalDpi="0" r:id="rId1"/>
    </customSheetView>
  </customSheetViews>
  <mergeCells count="9">
    <mergeCell ref="C42:H42"/>
    <mergeCell ref="C1:H1"/>
    <mergeCell ref="C29:H29"/>
    <mergeCell ref="C35:H35"/>
    <mergeCell ref="C11:H11"/>
    <mergeCell ref="C15:H15"/>
    <mergeCell ref="C22:H22"/>
    <mergeCell ref="C27:H27"/>
    <mergeCell ref="C4:C9"/>
  </mergeCell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A78FA-74DC-46C8-ACA5-FDA770751042}">
  <sheetPr>
    <tabColor rgb="FF0070C0"/>
  </sheetPr>
  <dimension ref="B1:G28"/>
  <sheetViews>
    <sheetView showGridLines="0" zoomScaleNormal="100" workbookViewId="0">
      <selection activeCell="B23" sqref="B23:G23"/>
    </sheetView>
  </sheetViews>
  <sheetFormatPr baseColWidth="10" defaultColWidth="11.42578125" defaultRowHeight="15" x14ac:dyDescent="0.25"/>
  <cols>
    <col min="1" max="1" width="8.140625" customWidth="1"/>
    <col min="2" max="2" width="75" customWidth="1"/>
    <col min="3" max="7" width="11.7109375" customWidth="1"/>
  </cols>
  <sheetData>
    <row r="1" spans="2:7" ht="18.75" x14ac:dyDescent="0.25">
      <c r="B1" s="156" t="s">
        <v>85</v>
      </c>
      <c r="C1" s="156"/>
      <c r="D1" s="156"/>
      <c r="E1" s="156"/>
      <c r="F1" s="156"/>
      <c r="G1" s="156"/>
    </row>
    <row r="2" spans="2:7" ht="21" x14ac:dyDescent="0.25">
      <c r="B2" s="158" t="s">
        <v>64</v>
      </c>
      <c r="C2" s="158"/>
      <c r="D2" s="158"/>
      <c r="E2" s="158"/>
      <c r="F2" s="158"/>
      <c r="G2" s="158"/>
    </row>
    <row r="3" spans="2:7" x14ac:dyDescent="0.25">
      <c r="B3" s="6"/>
      <c r="C3" s="27">
        <f t="shared" ref="C3" ca="1" si="0">YEAR(TODAY())+1</f>
        <v>2025</v>
      </c>
      <c r="D3" s="27">
        <f ca="1">C3+1</f>
        <v>2026</v>
      </c>
      <c r="E3" s="27">
        <f t="shared" ref="E3:G3" ca="1" si="1">D3+1</f>
        <v>2027</v>
      </c>
      <c r="F3" s="27">
        <f t="shared" ca="1" si="1"/>
        <v>2028</v>
      </c>
      <c r="G3" s="27">
        <f t="shared" ca="1" si="1"/>
        <v>2029</v>
      </c>
    </row>
    <row r="4" spans="2:7" ht="24.95" customHeight="1" x14ac:dyDescent="0.25">
      <c r="B4" s="79" t="str">
        <f>Brand_name&amp;" is approved for reimbursement"</f>
        <v>&lt;intervention&gt; is approved for reimbursement</v>
      </c>
      <c r="C4" s="80">
        <f>C5+C6</f>
        <v>0</v>
      </c>
      <c r="D4" s="80">
        <f>D5+D6</f>
        <v>0</v>
      </c>
      <c r="E4" s="80">
        <f>E5+E6</f>
        <v>0</v>
      </c>
      <c r="F4" s="80">
        <f>F5+F6</f>
        <v>0</v>
      </c>
      <c r="G4" s="80">
        <f>G5+G6</f>
        <v>0</v>
      </c>
    </row>
    <row r="5" spans="2:7" x14ac:dyDescent="0.25">
      <c r="B5" s="95" t="s">
        <v>65</v>
      </c>
      <c r="C5" s="82">
        <f>'3.1. Medicinal Products'!D44</f>
        <v>0</v>
      </c>
      <c r="D5" s="82">
        <f>'3.1. Medicinal Products'!E44</f>
        <v>0</v>
      </c>
      <c r="E5" s="82">
        <f>'3.1. Medicinal Products'!F44</f>
        <v>0</v>
      </c>
      <c r="F5" s="82">
        <f>'3.1. Medicinal Products'!G44</f>
        <v>0</v>
      </c>
      <c r="G5" s="82">
        <f>'3.1. Medicinal Products'!H44</f>
        <v>0</v>
      </c>
    </row>
    <row r="6" spans="2:7" ht="15.75" thickBot="1" x14ac:dyDescent="0.3">
      <c r="B6" s="96" t="s">
        <v>66</v>
      </c>
      <c r="C6" s="85">
        <f>'3.2. Health Care Services'!D44</f>
        <v>0</v>
      </c>
      <c r="D6" s="85">
        <f>'3.2. Health Care Services'!E44</f>
        <v>0</v>
      </c>
      <c r="E6" s="85">
        <f>'3.2. Health Care Services'!F44</f>
        <v>0</v>
      </c>
      <c r="F6" s="85">
        <f>'3.2. Health Care Services'!G44</f>
        <v>0</v>
      </c>
      <c r="G6" s="85">
        <f>'3.2. Health Care Services'!H44</f>
        <v>0</v>
      </c>
    </row>
    <row r="7" spans="2:7" ht="24.95" customHeight="1" x14ac:dyDescent="0.25">
      <c r="B7" s="97" t="str">
        <f>Brand_name&amp;" is NOT approved for reimbursement"</f>
        <v>&lt;intervention&gt; is NOT approved for reimbursement</v>
      </c>
      <c r="C7" s="98">
        <f>C8+C9</f>
        <v>0</v>
      </c>
      <c r="D7" s="98">
        <f>D8+D9</f>
        <v>0</v>
      </c>
      <c r="E7" s="98">
        <f>E8+E9</f>
        <v>0</v>
      </c>
      <c r="F7" s="98">
        <f>F8+F9</f>
        <v>0</v>
      </c>
      <c r="G7" s="98">
        <f>G8+G9</f>
        <v>0</v>
      </c>
    </row>
    <row r="8" spans="2:7" x14ac:dyDescent="0.25">
      <c r="B8" s="95" t="s">
        <v>65</v>
      </c>
      <c r="C8" s="82">
        <f>'3.1. Medicinal Products'!D45</f>
        <v>0</v>
      </c>
      <c r="D8" s="82">
        <f>'3.1. Medicinal Products'!E45</f>
        <v>0</v>
      </c>
      <c r="E8" s="82">
        <f>'3.1. Medicinal Products'!F45</f>
        <v>0</v>
      </c>
      <c r="F8" s="82">
        <f>'3.1. Medicinal Products'!G45</f>
        <v>0</v>
      </c>
      <c r="G8" s="82">
        <f>'3.1. Medicinal Products'!H45</f>
        <v>0</v>
      </c>
    </row>
    <row r="9" spans="2:7" ht="15.75" thickBot="1" x14ac:dyDescent="0.3">
      <c r="B9" s="96" t="s">
        <v>66</v>
      </c>
      <c r="C9" s="85">
        <f>'3.2. Health Care Services'!D45</f>
        <v>0</v>
      </c>
      <c r="D9" s="85">
        <f>'3.2. Health Care Services'!E45</f>
        <v>0</v>
      </c>
      <c r="E9" s="85">
        <f>'3.2. Health Care Services'!F45</f>
        <v>0</v>
      </c>
      <c r="F9" s="85">
        <f>'3.2. Health Care Services'!G45</f>
        <v>0</v>
      </c>
      <c r="G9" s="85">
        <f>'3.2. Health Care Services'!H45</f>
        <v>0</v>
      </c>
    </row>
    <row r="10" spans="2:7" ht="24.95" customHeight="1" thickBot="1" x14ac:dyDescent="0.3">
      <c r="B10" s="99" t="s">
        <v>41</v>
      </c>
      <c r="C10" s="88">
        <f>C4-C7</f>
        <v>0</v>
      </c>
      <c r="D10" s="88">
        <f>D4-D7</f>
        <v>0</v>
      </c>
      <c r="E10" s="88">
        <f>E4-E7</f>
        <v>0</v>
      </c>
      <c r="F10" s="88">
        <f>F4-F7</f>
        <v>0</v>
      </c>
      <c r="G10" s="88">
        <f>G4-G7</f>
        <v>0</v>
      </c>
    </row>
    <row r="11" spans="2:7" ht="15.75" thickTop="1" x14ac:dyDescent="0.25">
      <c r="B11" s="95" t="s">
        <v>65</v>
      </c>
      <c r="C11" s="82">
        <f t="shared" ref="C11:G11" si="2">C5-C8</f>
        <v>0</v>
      </c>
      <c r="D11" s="82">
        <f t="shared" si="2"/>
        <v>0</v>
      </c>
      <c r="E11" s="82">
        <f t="shared" si="2"/>
        <v>0</v>
      </c>
      <c r="F11" s="82">
        <f t="shared" si="2"/>
        <v>0</v>
      </c>
      <c r="G11" s="82">
        <f t="shared" si="2"/>
        <v>0</v>
      </c>
    </row>
    <row r="12" spans="2:7" ht="15.75" thickBot="1" x14ac:dyDescent="0.3">
      <c r="B12" s="96" t="s">
        <v>66</v>
      </c>
      <c r="C12" s="85">
        <f t="shared" ref="C12:G12" si="3">C6-C9</f>
        <v>0</v>
      </c>
      <c r="D12" s="85">
        <f t="shared" si="3"/>
        <v>0</v>
      </c>
      <c r="E12" s="85">
        <f t="shared" si="3"/>
        <v>0</v>
      </c>
      <c r="F12" s="85">
        <f t="shared" si="3"/>
        <v>0</v>
      </c>
      <c r="G12" s="85">
        <f t="shared" si="3"/>
        <v>0</v>
      </c>
    </row>
    <row r="13" spans="2:7" x14ac:dyDescent="0.25">
      <c r="B13" s="89"/>
      <c r="C13" s="76"/>
      <c r="D13" s="76"/>
      <c r="E13" s="76"/>
      <c r="F13" s="76"/>
      <c r="G13" s="76"/>
    </row>
    <row r="14" spans="2:7" x14ac:dyDescent="0.25">
      <c r="B14" s="76"/>
      <c r="C14" s="76"/>
      <c r="D14" s="76"/>
      <c r="E14" s="76"/>
      <c r="F14" s="76"/>
      <c r="G14" s="76"/>
    </row>
    <row r="15" spans="2:7" x14ac:dyDescent="0.25">
      <c r="B15" s="154" t="s">
        <v>55</v>
      </c>
      <c r="C15" s="154"/>
      <c r="D15" s="154"/>
      <c r="E15" s="154"/>
      <c r="F15" s="154"/>
      <c r="G15" s="154"/>
    </row>
    <row r="16" spans="2:7" x14ac:dyDescent="0.25">
      <c r="B16" s="90"/>
      <c r="C16" s="78">
        <f t="shared" ref="C16" ca="1" si="4">YEAR(TODAY())+1</f>
        <v>2025</v>
      </c>
      <c r="D16" s="78">
        <f ca="1">C16+1</f>
        <v>2026</v>
      </c>
      <c r="E16" s="78">
        <f t="shared" ref="E16:G16" ca="1" si="5">D16+1</f>
        <v>2027</v>
      </c>
      <c r="F16" s="78">
        <f t="shared" ca="1" si="5"/>
        <v>2028</v>
      </c>
      <c r="G16" s="78">
        <f t="shared" ca="1" si="5"/>
        <v>2029</v>
      </c>
    </row>
    <row r="17" spans="2:7" x14ac:dyDescent="0.25">
      <c r="B17" s="155" t="s">
        <v>87</v>
      </c>
      <c r="C17" s="155"/>
      <c r="D17" s="155"/>
      <c r="E17" s="155"/>
      <c r="F17" s="155"/>
      <c r="G17" s="155"/>
    </row>
    <row r="18" spans="2:7" x14ac:dyDescent="0.25">
      <c r="B18" s="91" t="s">
        <v>35</v>
      </c>
      <c r="C18" s="92">
        <f>SUM('3.1. Medicinal Products'!D30,'3.2. Health Care Services'!D30)</f>
        <v>0</v>
      </c>
      <c r="D18" s="92">
        <f>SUM('3.1. Medicinal Products'!E30,'3.2. Health Care Services'!E30)</f>
        <v>0</v>
      </c>
      <c r="E18" s="92">
        <f>SUM('3.1. Medicinal Products'!F30,'3.2. Health Care Services'!F30)</f>
        <v>0</v>
      </c>
      <c r="F18" s="92">
        <f>SUM('3.1. Medicinal Products'!G30,'3.2. Health Care Services'!G30)</f>
        <v>0</v>
      </c>
      <c r="G18" s="92">
        <f>SUM('3.1. Medicinal Products'!H30,'3.2. Health Care Services'!H30)</f>
        <v>0</v>
      </c>
    </row>
    <row r="19" spans="2:7" x14ac:dyDescent="0.25">
      <c r="B19" s="91" t="s">
        <v>36</v>
      </c>
      <c r="C19" s="92"/>
      <c r="D19" s="92">
        <f>SUM('3.1. Medicinal Products'!E31,'3.2. Health Care Services'!E31)</f>
        <v>0</v>
      </c>
      <c r="E19" s="92">
        <f>SUM('3.1. Medicinal Products'!F31,'3.2. Health Care Services'!F31)</f>
        <v>0</v>
      </c>
      <c r="F19" s="92">
        <f>SUM('3.1. Medicinal Products'!G31,'3.2. Health Care Services'!G31)</f>
        <v>0</v>
      </c>
      <c r="G19" s="92">
        <f>SUM('3.1. Medicinal Products'!H31,'3.2. Health Care Services'!H31)</f>
        <v>0</v>
      </c>
    </row>
    <row r="20" spans="2:7" x14ac:dyDescent="0.25">
      <c r="B20" s="91" t="s">
        <v>37</v>
      </c>
      <c r="C20" s="92"/>
      <c r="D20" s="92"/>
      <c r="E20" s="92">
        <f>SUM('3.1. Medicinal Products'!F32,'3.2. Health Care Services'!F32)</f>
        <v>0</v>
      </c>
      <c r="F20" s="92">
        <f>SUM('3.1. Medicinal Products'!G32,'3.2. Health Care Services'!G32)</f>
        <v>0</v>
      </c>
      <c r="G20" s="92">
        <f>SUM('3.1. Medicinal Products'!H32,'3.2. Health Care Services'!H32)</f>
        <v>0</v>
      </c>
    </row>
    <row r="21" spans="2:7" x14ac:dyDescent="0.25">
      <c r="B21" s="91" t="s">
        <v>38</v>
      </c>
      <c r="C21" s="92"/>
      <c r="D21" s="92"/>
      <c r="E21" s="92"/>
      <c r="F21" s="92">
        <f>SUM('3.1. Medicinal Products'!G33,'3.2. Health Care Services'!G33)</f>
        <v>0</v>
      </c>
      <c r="G21" s="92">
        <f>SUM('3.1. Medicinal Products'!H33,'3.2. Health Care Services'!H33)</f>
        <v>0</v>
      </c>
    </row>
    <row r="22" spans="2:7" x14ac:dyDescent="0.25">
      <c r="B22" s="91" t="s">
        <v>39</v>
      </c>
      <c r="C22" s="92"/>
      <c r="D22" s="92"/>
      <c r="E22" s="92"/>
      <c r="F22" s="92"/>
      <c r="G22" s="92">
        <f>SUM('3.1. Medicinal Products'!H34,'3.2. Health Care Services'!H34)</f>
        <v>0</v>
      </c>
    </row>
    <row r="23" spans="2:7" x14ac:dyDescent="0.25">
      <c r="B23" s="155" t="s">
        <v>88</v>
      </c>
      <c r="C23" s="155"/>
      <c r="D23" s="155"/>
      <c r="E23" s="155"/>
      <c r="F23" s="155"/>
      <c r="G23" s="155"/>
    </row>
    <row r="24" spans="2:7" x14ac:dyDescent="0.25">
      <c r="B24" s="91" t="s">
        <v>35</v>
      </c>
      <c r="C24" s="92">
        <f>SUM('3.1. Medicinal Products'!D36,'3.2. Health Care Services'!D36)</f>
        <v>0</v>
      </c>
      <c r="D24" s="92">
        <f>SUM('3.1. Medicinal Products'!E36,'3.2. Health Care Services'!E36)</f>
        <v>0</v>
      </c>
      <c r="E24" s="92">
        <f>SUM('3.1. Medicinal Products'!F36,'3.2. Health Care Services'!F36)</f>
        <v>0</v>
      </c>
      <c r="F24" s="92">
        <f>SUM('3.1. Medicinal Products'!G36,'3.2. Health Care Services'!G36)</f>
        <v>0</v>
      </c>
      <c r="G24" s="92">
        <f>SUM('3.1. Medicinal Products'!H36,'3.2. Health Care Services'!H36)</f>
        <v>0</v>
      </c>
    </row>
    <row r="25" spans="2:7" x14ac:dyDescent="0.25">
      <c r="B25" s="91" t="s">
        <v>36</v>
      </c>
      <c r="C25" s="93"/>
      <c r="D25" s="92">
        <f>SUM('3.1. Medicinal Products'!E37,'3.2. Health Care Services'!E37)</f>
        <v>0</v>
      </c>
      <c r="E25" s="92">
        <f>SUM('3.1. Medicinal Products'!F37,'3.2. Health Care Services'!F37)</f>
        <v>0</v>
      </c>
      <c r="F25" s="92">
        <f>SUM('3.1. Medicinal Products'!G37,'3.2. Health Care Services'!G37)</f>
        <v>0</v>
      </c>
      <c r="G25" s="92">
        <f>SUM('3.1. Medicinal Products'!H37,'3.2. Health Care Services'!H37)</f>
        <v>0</v>
      </c>
    </row>
    <row r="26" spans="2:7" x14ac:dyDescent="0.25">
      <c r="B26" s="91" t="s">
        <v>37</v>
      </c>
      <c r="C26" s="93"/>
      <c r="D26" s="93"/>
      <c r="E26" s="92">
        <f>SUM('3.1. Medicinal Products'!F38,'3.2. Health Care Services'!F38)</f>
        <v>0</v>
      </c>
      <c r="F26" s="92">
        <f>SUM('3.1. Medicinal Products'!G38,'3.2. Health Care Services'!G38)</f>
        <v>0</v>
      </c>
      <c r="G26" s="92">
        <f>SUM('3.1. Medicinal Products'!H38,'3.2. Health Care Services'!H38)</f>
        <v>0</v>
      </c>
    </row>
    <row r="27" spans="2:7" x14ac:dyDescent="0.25">
      <c r="B27" s="91" t="s">
        <v>38</v>
      </c>
      <c r="C27" s="93"/>
      <c r="D27" s="93"/>
      <c r="E27" s="93"/>
      <c r="F27" s="92">
        <f>SUM('3.1. Medicinal Products'!G39,'3.2. Health Care Services'!G39)</f>
        <v>0</v>
      </c>
      <c r="G27" s="92">
        <f>SUM('3.1. Medicinal Products'!H39,'3.2. Health Care Services'!H39)</f>
        <v>0</v>
      </c>
    </row>
    <row r="28" spans="2:7" x14ac:dyDescent="0.25">
      <c r="B28" s="91" t="s">
        <v>39</v>
      </c>
      <c r="C28" s="93"/>
      <c r="D28" s="93"/>
      <c r="E28" s="93"/>
      <c r="F28" s="93"/>
      <c r="G28" s="92">
        <f>SUM('3.1. Medicinal Products'!H40,'3.2. Health Care Services'!H40)</f>
        <v>0</v>
      </c>
    </row>
  </sheetData>
  <sheetProtection algorithmName="SHA-512" hashValue="RfXFkK9ZTApdCOH7lZ3nVSZWvfpv4IGQrOe+09LJAS++Z8de8DBLwKCD89p8hso/q1Edt2BdCXILz4eztnssyA==" saltValue="9KzuF7Nll+/8EMATkBVwfw==" spinCount="100000" sheet="1" objects="1" scenarios="1"/>
  <mergeCells count="5">
    <mergeCell ref="B2:G2"/>
    <mergeCell ref="B15:G15"/>
    <mergeCell ref="B17:G17"/>
    <mergeCell ref="B23:G23"/>
    <mergeCell ref="B1:G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LVArkivLagring xmlns="2caa7204-c902-412c-9e38-c8859d6396fd">Fast</SLVArkivLagring>
    <SLVArkivKonfidensialitet xmlns="2caa7204-c902-412c-9e38-c8859d6396fd">Intern</SLVArkivKonfidensialitet>
    <SlvArkivStatus xmlns="2caa7204-c902-412c-9e38-c8859d6396fd" xsi:nil="true"/>
    <lcf76f155ced4ddcb4097134ff3c332f xmlns="4f29faa9-cb9a-49c8-bd80-5612e4f007cb">
      <Terms xmlns="http://schemas.microsoft.com/office/infopath/2007/PartnerControls"/>
    </lcf76f155ced4ddcb4097134ff3c332f>
    <TaxCatchAll xmlns="2caa7204-c902-412c-9e38-c8859d6396fd" xsi:nil="true"/>
    <TaxKeywordTaxHTField xmlns="2caa7204-c902-412c-9e38-c8859d6396fd">
      <Terms xmlns="http://schemas.microsoft.com/office/infopath/2007/PartnerControls"/>
    </TaxKeywordTaxHTField>
    <Forh_x00e5_ndsvisning xmlns="4f29faa9-cb9a-49c8-bd80-5612e4f007cb" xsi:nil="true"/>
    <Innhold xmlns="4f29faa9-cb9a-49c8-bd80-5612e4f007cb" xsi:nil="true"/>
    <Kommentar xmlns="4f29faa9-cb9a-49c8-bd80-5612e4f007cb" xsi:nil="true"/>
    <_Flow_SignoffStatus xmlns="4f29faa9-cb9a-49c8-bd80-5612e4f007c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9C59E7F35C8584FA6DDBFEBF8302E71" ma:contentTypeVersion="27" ma:contentTypeDescription="Opprett et nytt dokument." ma:contentTypeScope="" ma:versionID="f174169c38b7e10e6c63d2243839fc64">
  <xsd:schema xmlns:xsd="http://www.w3.org/2001/XMLSchema" xmlns:xs="http://www.w3.org/2001/XMLSchema" xmlns:p="http://schemas.microsoft.com/office/2006/metadata/properties" xmlns:ns2="2caa7204-c902-412c-9e38-c8859d6396fd" xmlns:ns3="4f29faa9-cb9a-49c8-bd80-5612e4f007cb" targetNamespace="http://schemas.microsoft.com/office/2006/metadata/properties" ma:root="true" ma:fieldsID="2337abca246557d01e2b9062ae7cbe7b" ns2:_="" ns3:_="">
    <xsd:import namespace="2caa7204-c902-412c-9e38-c8859d6396fd"/>
    <xsd:import namespace="4f29faa9-cb9a-49c8-bd80-5612e4f007cb"/>
    <xsd:element name="properties">
      <xsd:complexType>
        <xsd:sequence>
          <xsd:element name="documentManagement">
            <xsd:complexType>
              <xsd:all>
                <xsd:element ref="ns2:SLVArkivKonfidensialitet" minOccurs="0"/>
                <xsd:element ref="ns2:SLVArkivLagring" minOccurs="0"/>
                <xsd:element ref="ns2:SlvArkivStatus"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Innhold"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Kommentar" minOccurs="0"/>
                <xsd:element ref="ns3:_Flow_SignoffStatus" minOccurs="0"/>
                <xsd:element ref="ns3:MediaServiceLocation" minOccurs="0"/>
                <xsd:element ref="ns2:TaxKeywordTaxHTField" minOccurs="0"/>
                <xsd:element ref="ns2:TaxCatchAll" minOccurs="0"/>
                <xsd:element ref="ns3:Forh_x00e5_ndsvisning"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aa7204-c902-412c-9e38-c8859d6396fd" elementFormDefault="qualified">
    <xsd:import namespace="http://schemas.microsoft.com/office/2006/documentManagement/types"/>
    <xsd:import namespace="http://schemas.microsoft.com/office/infopath/2007/PartnerControls"/>
    <xsd:element name="SLVArkivKonfidensialitet" ma:index="8" nillable="true" ma:displayName="Konfidensialitet" ma:default="Intern" ma:internalName="SLVArkivKonfidensialitet">
      <xsd:simpleType>
        <xsd:restriction base="dms:Choice">
          <xsd:enumeration value="Offentlig"/>
          <xsd:enumeration value="Intern"/>
          <xsd:enumeration value="Fortrolig"/>
        </xsd:restriction>
      </xsd:simpleType>
    </xsd:element>
    <xsd:element name="SLVArkivLagring" ma:index="9" nillable="true" ma:displayName="Varighet på team" ma:default="Fast" ma:internalName="SLVArkivLagring">
      <xsd:simpleType>
        <xsd:restriction base="dms:Text"/>
      </xsd:simpleType>
    </xsd:element>
    <xsd:element name="SlvArkivStatus" ma:index="10" nillable="true" ma:displayName="Arkivstatus" ma:default="" ma:internalName="SlvArkivStatus">
      <xsd:simpleType>
        <xsd:restriction base="dms:Choice">
          <xsd:enumeration value="Klar for arkivering"/>
          <xsd:enumeration value="Arkivert"/>
        </xsd:restriction>
      </xsd:simpleType>
    </xsd:element>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element name="TaxKeywordTaxHTField" ma:index="28" nillable="true" ma:taxonomy="true" ma:internalName="TaxKeywordTaxHTField" ma:taxonomyFieldName="TaxKeyword" ma:displayName="Organisasjonsnøkkelord" ma:fieldId="{23f27201-bee3-471e-b2e7-b64fd8b7ca38}" ma:taxonomyMulti="true" ma:sspId="5a128127-ad65-419f-a2b4-8f132ea9a5d7" ma:termSetId="00000000-0000-0000-0000-000000000000" ma:anchorId="00000000-0000-0000-0000-000000000000" ma:open="true" ma:isKeyword="true">
      <xsd:complexType>
        <xsd:sequence>
          <xsd:element ref="pc:Terms" minOccurs="0" maxOccurs="1"/>
        </xsd:sequence>
      </xsd:complexType>
    </xsd:element>
    <xsd:element name="TaxCatchAll" ma:index="29" nillable="true" ma:displayName="Taxonomy Catch All Column" ma:hidden="true" ma:list="{52c07687-bc39-4f99-852c-05aad6c3df0a}" ma:internalName="TaxCatchAll" ma:showField="CatchAllData" ma:web="2caa7204-c902-412c-9e38-c8859d6396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29faa9-cb9a-49c8-bd80-5612e4f007c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Innhold" ma:index="17" nillable="true" ma:displayName="Innhold" ma:format="Dropdown" ma:internalName="Innhold">
      <xsd:simpleType>
        <xsd:restriction base="dms:Text">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Kommentar" ma:index="24" nillable="true" ma:displayName="Kommentar" ma:description="hva skal være her?" ma:format="Dropdown" ma:internalName="Kommentar">
      <xsd:simpleType>
        <xsd:restriction base="dms:Text">
          <xsd:maxLength value="255"/>
        </xsd:restriction>
      </xsd:simpleType>
    </xsd:element>
    <xsd:element name="_Flow_SignoffStatus" ma:index="25" nillable="true" ma:displayName="Godkjenningsstatus" ma:internalName="Godkjenningsstatus">
      <xsd:simpleType>
        <xsd:restriction base="dms:Text"/>
      </xsd:simpleType>
    </xsd:element>
    <xsd:element name="MediaServiceLocation" ma:index="26" nillable="true" ma:displayName="Location" ma:internalName="MediaServiceLocation" ma:readOnly="true">
      <xsd:simpleType>
        <xsd:restriction base="dms:Text"/>
      </xsd:simpleType>
    </xsd:element>
    <xsd:element name="Forh_x00e5_ndsvisning" ma:index="30" nillable="true" ma:displayName="Forhåndsvisning" ma:format="Dropdown" ma:internalName="Forh_x00e5_ndsvisning">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Bildemerkelapper" ma:readOnly="false" ma:fieldId="{5cf76f15-5ced-4ddc-b409-7134ff3c332f}" ma:taxonomyMulti="true" ma:sspId="5a128127-ad65-419f-a2b4-8f132ea9a5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W 2 e p V l 5 r 4 e u l A A A A 9 w A A A B I A H A B D b 2 5 m a W c v U G F j a 2 F n Z S 5 4 b W w g o h g A K K A U A A A A A A A A A A A A A A A A A A A A A A A A A A A A h Y 9 L C s I w G I S v U r J v X o J I + Z s u 3 F o V B H E b Y 2 y D b S p N a n o 3 F x 7 J K 1 j R q j u X M / M N z N y v N 8 j 6 u o o u u n W m s S l i m K J I W 9 U c j C 1 S 1 P l j P E O Z g L V U J 1 n o a I C t S 3 p n U l R 6 f 0 4 I C S H g M M F N W x B O K S O 7 f L F R p a 5 l b K z z 0 i q N P q 3 D / x Y S s H 2 N E R w z x j G n U 4 4 p k N G F 3 N g v w Y f B z / T H h H l X + a 7 V w u 7 j 5 Q r I K I G 8 T 4 g H U E s D B B Q A A g A I A F t n q 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Z 6 l W K I p H u A 4 A A A A R A A A A E w A c A E Z v c m 1 1 b G F z L 1 N l Y 3 R p b 2 4 x L m 0 g o h g A K K A U A A A A A A A A A A A A A A A A A A A A A A A A A A A A K 0 5 N L s n M z 1 M I h t C G 1 g B Q S w E C L Q A U A A I A C A B b Z 6 l W X m v h 6 6 U A A A D 3 A A A A E g A A A A A A A A A A A A A A A A A A A A A A Q 2 9 u Z m l n L 1 B h Y 2 t h Z 2 U u e G 1 s U E s B A i 0 A F A A C A A g A W 2 e p V g / K 6 a u k A A A A 6 Q A A A B M A A A A A A A A A A A A A A A A A 8 Q A A A F t D b 2 5 0 Z W 5 0 X 1 R 5 c G V z X S 5 4 b W x Q S w E C L Q A U A A I A C A B b Z 6 l 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b I R r Z V U 0 0 K N S p 4 R m h c o L w A A A A A C A A A A A A A D Z g A A w A A A A B A A A A D T o k L L w L I C + g l X R Z u X f i 4 T A A A A A A S A A A C g A A A A E A A A A H s + 4 p S 3 u Y L m T u 4 x J f I q M C 5 Q A A A A T X t y 4 q a 7 d r 5 D P i E i B K r I W 6 R h E 8 D H J g Y L a P 6 h B X D 2 K N M c I 4 G v o a a T r L D + v R k j i d R q h 9 r i + i 0 U T C q a K p t q o d x 3 K l i k m G 8 A f / T A T A d E b Q y a W L w U A A A A Z h X q L W G s E Q T n h R f q C 9 m I i u o H A R M = < / D a t a M a s h u p > 
</file>

<file path=customXml/itemProps1.xml><?xml version="1.0" encoding="utf-8"?>
<ds:datastoreItem xmlns:ds="http://schemas.openxmlformats.org/officeDocument/2006/customXml" ds:itemID="{8606B52B-CFA4-426C-A8A3-D85A2896EB4E}">
  <ds:schemaRefs>
    <ds:schemaRef ds:uri="http://schemas.microsoft.com/office/2006/metadata/properties"/>
    <ds:schemaRef ds:uri="http://purl.org/dc/terms/"/>
    <ds:schemaRef ds:uri="ff00624c-95ca-4ccb-8537-9200aca21ca0"/>
    <ds:schemaRef ds:uri="http://www.w3.org/XML/1998/namespace"/>
    <ds:schemaRef ds:uri="http://schemas.microsoft.com/office/2006/documentManagement/types"/>
    <ds:schemaRef ds:uri="http://schemas.openxmlformats.org/package/2006/metadata/core-properties"/>
    <ds:schemaRef ds:uri="http://purl.org/dc/elements/1.1/"/>
    <ds:schemaRef ds:uri="bd9bffa9-21c6-4c36-b41b-047ee449c372"/>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E3AADD7D-B4AF-4DED-B176-BB2887424904}">
  <ds:schemaRefs>
    <ds:schemaRef ds:uri="http://schemas.microsoft.com/sharepoint/v3/contenttype/forms"/>
  </ds:schemaRefs>
</ds:datastoreItem>
</file>

<file path=customXml/itemProps3.xml><?xml version="1.0" encoding="utf-8"?>
<ds:datastoreItem xmlns:ds="http://schemas.openxmlformats.org/officeDocument/2006/customXml" ds:itemID="{17EB7DF3-78AB-43B3-80E3-FC6CC28CC26F}"/>
</file>

<file path=customXml/itemProps4.xml><?xml version="1.0" encoding="utf-8"?>
<ds:datastoreItem xmlns:ds="http://schemas.openxmlformats.org/officeDocument/2006/customXml" ds:itemID="{8456F525-46D2-4F3B-B2FF-EF9A36F8CA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Navngitte områder</vt:lpstr>
      </vt:variant>
      <vt:variant>
        <vt:i4>1</vt:i4>
      </vt:variant>
    </vt:vector>
  </HeadingPairs>
  <TitlesOfParts>
    <vt:vector size="12" baseType="lpstr">
      <vt:lpstr>Cover page</vt:lpstr>
      <vt:lpstr>1. Patient population</vt:lpstr>
      <vt:lpstr>2.1 Medicinal products</vt:lpstr>
      <vt:lpstr>2.2. Specialist Health Services</vt:lpstr>
      <vt:lpstr>2.3. Other health care services</vt:lpstr>
      <vt:lpstr>2.4. Budget Impact Summary</vt:lpstr>
      <vt:lpstr>3.1. Medicinal Products</vt:lpstr>
      <vt:lpstr>3.2. Health Care Services</vt:lpstr>
      <vt:lpstr>3.3. Budget Impact Summary</vt:lpstr>
      <vt:lpstr>4. Budget impact without model</vt:lpstr>
      <vt:lpstr>5. Word Friendly Summary</vt:lpstr>
      <vt:lpstr>Brand_name</vt:lpstr>
    </vt:vector>
  </TitlesOfParts>
  <Manager/>
  <Company>Statens Legemiddelverk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Solveig Bryn</dc:creator>
  <cp:keywords/>
  <dc:description/>
  <cp:lastModifiedBy>Håvard Haugnes</cp:lastModifiedBy>
  <cp:revision/>
  <dcterms:created xsi:type="dcterms:W3CDTF">2023-04-13T07:57:07Z</dcterms:created>
  <dcterms:modified xsi:type="dcterms:W3CDTF">2024-04-19T10:20:14Z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0x01010089C59E7F35C8584FA6DDBFEBF8302E71</vt:lpwstr>
  </property>
  <property fmtid="{D5CDD505-2E9C-101B-9397-08002B2CF9AE}" pid="3" name="MediaServiceImageTags">
    <vt:lpwstr/>
  </property>
</Properties>
</file>